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always" codeName="ThisWorkbook" defaultThemeVersion="166925"/>
  <mc:AlternateContent xmlns:mc="http://schemas.openxmlformats.org/markup-compatibility/2006">
    <mc:Choice Requires="x15">
      <x15ac:absPath xmlns:x15ac="http://schemas.microsoft.com/office/spreadsheetml/2010/11/ac" url="X:\SGE\Modernizacijski Fond\POZIV- OIE u ind. i topl. MF-2023-1-1\Tekst-objavljeno\"/>
    </mc:Choice>
  </mc:AlternateContent>
  <xr:revisionPtr revIDLastSave="0" documentId="13_ncr:1_{235E1F96-2843-49B4-B86F-E2D2BF9B3D00}" xr6:coauthVersionLast="47" xr6:coauthVersionMax="47" xr10:uidLastSave="{00000000-0000-0000-0000-000000000000}"/>
  <workbookProtection workbookAlgorithmName="SHA-512" workbookHashValue="DLX3pi4VnCIksyJ/GTUeKMMTbGPC/axXVVE0A9ttp7BQnIPZAjQpQviVK7BO31Eyo/WR+OFOU9KjD926VvI3/A==" workbookSaltValue="/InZ4dP8jHh0OHL50Rdfkg==" workbookSpinCount="100000" lockStructure="1"/>
  <bookViews>
    <workbookView xWindow="-120" yWindow="-120" windowWidth="29040" windowHeight="15840" tabRatio="902" firstSheet="1" activeTab="1" xr2:uid="{005E9DDC-338E-49B4-B73F-D21A5117AF86}"/>
  </bookViews>
  <sheets>
    <sheet name="sys" sheetId="9" state="hidden" r:id="rId1"/>
    <sheet name="Osnovni podaci" sheetId="10" r:id="rId2"/>
    <sheet name="Opis Projekta" sheetId="4" r:id="rId3"/>
    <sheet name="Troškovnik provedbe Projekta" sheetId="12" r:id="rId4"/>
    <sheet name="Dodatna lista građevina" sheetId="13" r:id="rId5"/>
  </sheets>
  <externalReferences>
    <externalReference r:id="rId6"/>
  </externalReferences>
  <definedNames>
    <definedName name="_xlnm.Print_Area" localSheetId="4">'Dodatna lista građevina'!$A$1:$L$45</definedName>
    <definedName name="_xlnm.Print_Area" localSheetId="2">'Opis Projekta'!$A$1:$L$48</definedName>
    <definedName name="_xlnm.Print_Area" localSheetId="1">'Osnovni podaci'!$A$1:$L$28</definedName>
    <definedName name="_xlnm.Print_Area" localSheetId="3">'Troškovnik provedbe Projekta'!$A$1:$L$16</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8" i="13" l="1"/>
  <c r="J13" i="13"/>
  <c r="J14" i="13"/>
  <c r="J15" i="13"/>
  <c r="J16" i="13"/>
  <c r="J17" i="13"/>
  <c r="J18" i="13"/>
  <c r="J19" i="13"/>
  <c r="J20" i="13"/>
  <c r="J21" i="13"/>
  <c r="J22" i="13"/>
  <c r="J23" i="13"/>
  <c r="J24" i="13"/>
  <c r="J25" i="13"/>
  <c r="J26" i="13"/>
  <c r="J27" i="13"/>
  <c r="J9" i="13"/>
  <c r="J10" i="13"/>
  <c r="J11" i="13"/>
  <c r="J12" i="13"/>
  <c r="J39" i="13"/>
  <c r="J38" i="13"/>
  <c r="J37" i="13"/>
  <c r="J36" i="13"/>
  <c r="J35" i="13"/>
  <c r="J34" i="13"/>
  <c r="J33" i="13"/>
  <c r="J32" i="13"/>
  <c r="J31" i="13"/>
  <c r="J30" i="13"/>
  <c r="J29" i="13"/>
  <c r="J8" i="13"/>
  <c r="J7" i="13"/>
  <c r="J6" i="13"/>
  <c r="J5" i="13"/>
  <c r="J15" i="4" l="1"/>
  <c r="J16" i="4"/>
  <c r="J17" i="4"/>
  <c r="J18" i="4"/>
  <c r="J19" i="4"/>
  <c r="J20" i="4"/>
  <c r="J21" i="4"/>
  <c r="J22" i="4"/>
  <c r="J23" i="4"/>
  <c r="J24" i="4"/>
  <c r="J25" i="4"/>
  <c r="J26" i="4"/>
  <c r="A6" i="12"/>
  <c r="F6" i="12" s="1"/>
  <c r="C4" i="4"/>
  <c r="L39" i="4"/>
  <c r="L38" i="4"/>
  <c r="I6" i="9"/>
  <c r="K5" i="4" s="1"/>
  <c r="I5" i="9"/>
  <c r="K4" i="4" s="1"/>
  <c r="L11" i="10" l="1"/>
  <c r="I10" i="12"/>
  <c r="L41" i="4" s="1"/>
  <c r="K9" i="12"/>
  <c r="J9" i="12" s="1"/>
  <c r="P8" i="12"/>
  <c r="P7" i="12"/>
  <c r="P6" i="12"/>
  <c r="C3" i="12"/>
  <c r="K33" i="4"/>
  <c r="J33" i="4"/>
  <c r="I33" i="4"/>
  <c r="H33" i="4"/>
  <c r="G33" i="4"/>
  <c r="F33" i="4"/>
  <c r="D33" i="4"/>
  <c r="L40" i="4" s="1"/>
  <c r="A5" i="9" l="1" a="1"/>
  <c r="A5" i="9" s="1"/>
  <c r="K5" i="12" s="1"/>
  <c r="K11" i="4"/>
  <c r="C3" i="4"/>
  <c r="O7" i="12" l="1"/>
  <c r="K7" i="12" s="1"/>
  <c r="J7" i="12" s="1"/>
  <c r="O8" i="12"/>
  <c r="K8" i="12" s="1"/>
  <c r="J8" i="12" s="1"/>
  <c r="O6" i="12"/>
  <c r="K6" i="12" s="1"/>
  <c r="E8" i="10"/>
  <c r="J6" i="12" l="1"/>
  <c r="K10" i="12"/>
  <c r="D41" i="4"/>
  <c r="F41" i="4"/>
  <c r="F42" i="4" l="1"/>
  <c r="D42" i="4"/>
  <c r="J14" i="4"/>
  <c r="J27" i="4"/>
  <c r="J13" i="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<sst xmlns="http://schemas.openxmlformats.org/spreadsheetml/2006/main" count="237" uniqueCount="206">
  <si>
    <t>Ulica</t>
  </si>
  <si>
    <t>Kućni broj</t>
  </si>
  <si>
    <t>Pošta</t>
  </si>
  <si>
    <t>Mjesto</t>
  </si>
  <si>
    <t>Ime</t>
  </si>
  <si>
    <t>Prezime</t>
  </si>
  <si>
    <t>OIB</t>
  </si>
  <si>
    <t>Funkcija</t>
  </si>
  <si>
    <t>Telefon</t>
  </si>
  <si>
    <t>Dodatak kućnom broju (ako je primjenjivo)</t>
  </si>
  <si>
    <t>Naziv prijavitelja</t>
  </si>
  <si>
    <t>OIB prijavitelja</t>
  </si>
  <si>
    <t>Županija</t>
  </si>
  <si>
    <t>Adresa e-pošte</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</si>
  <si>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</si>
  <si>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</si>
  <si>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</si>
  <si>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</si>
  <si>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</si>
  <si>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</si>
  <si>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</si>
  <si>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</si>
  <si>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</si>
  <si>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</si>
  <si>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</si>
  <si>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</si>
  <si>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</si>
  <si>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</si>
  <si>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</si>
  <si>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</si>
  <si>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</si>
  <si>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</si>
  <si>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</si>
  <si>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</si>
  <si>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</si>
  <si>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Banka</t>
  </si>
  <si>
    <t>Prijavitelj je vlasnik</t>
  </si>
  <si>
    <t>Prijavitelj je suvlasnik</t>
  </si>
  <si>
    <t>Prijavitelj nije vlasnik / Prijavitelj je korisnik</t>
  </si>
  <si>
    <t>1.</t>
  </si>
  <si>
    <t>2.</t>
  </si>
  <si>
    <t>3.</t>
  </si>
  <si>
    <t>4.</t>
  </si>
  <si>
    <t>5.</t>
  </si>
  <si>
    <t>Naziv Projekta</t>
  </si>
  <si>
    <t>Građevinska bruto površina zgrade [m2]</t>
  </si>
  <si>
    <t>ADDIKO BANK d.d. Zagreb</t>
  </si>
  <si>
    <t>AGRAM BANKA d.d. Zagreb</t>
  </si>
  <si>
    <t>BANKA KOVANICA d.d. Varaždin</t>
  </si>
  <si>
    <t>BKS BANK AG, Glavna podružnica Hrvatska</t>
  </si>
  <si>
    <t>CROATIA BANKA d.d. Zagreb</t>
  </si>
  <si>
    <t>HRVATSKA BANKA ZA OBNOVU I RAZVITAK Zagreb</t>
  </si>
  <si>
    <t>HRVATSKA NARODNA BANKA</t>
  </si>
  <si>
    <t>HRVATSKA POŠTANSKA BANKA d.d. Zagreb</t>
  </si>
  <si>
    <t>IMEX BANKA d.d. Split</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</si>
  <si>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</si>
  <si>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</si>
  <si>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</si>
  <si>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</si>
  <si>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</si>
  <si>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</si>
  <si>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</si>
  <si>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</si>
  <si>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</si>
  <si>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SLATINSKA BANKA d.d. Slatina</t>
  </si>
  <si>
    <t>ZAGREBAČKA BANKA d.d. Zagreb</t>
  </si>
  <si>
    <t>Mikro i malo poduzeće</t>
  </si>
  <si>
    <t>Srednje poduzeće</t>
  </si>
  <si>
    <t>Veliko poduzeće</t>
  </si>
  <si>
    <t>Veličina poduzeća</t>
  </si>
  <si>
    <t>ERSTE &amp;STEIERMÄRKISCHE BANK d.d. Rijeka</t>
  </si>
  <si>
    <t>ISTARSKA KREDITNA BANKA UMAG d.d. Umag</t>
  </si>
  <si>
    <t>NOVA HRVATSKA BANKA d.d., Zagreb</t>
  </si>
  <si>
    <t>HR05 Grad Zagreb</t>
  </si>
  <si>
    <t>HR02 Panonska Hrvatska</t>
  </si>
  <si>
    <t>HR03 Jadranska Hrvatska</t>
  </si>
  <si>
    <t>HR06 Sjeverna Hrvatska</t>
  </si>
  <si>
    <t>Sjeverna Hrvatska (Međimurska županija, Varaždinska županija, Koprivničkokr ževačka županija, Krapinsko-zagorska županija i Zagrebačka županija</t>
  </si>
  <si>
    <t>Jadranska Hrvatska (Primorsko-goranska županija, Ličko-senjska županija, Zadarska županija, Šibenska-kninska županija, Splitsko-dalmatinska županija, Istarska županija, Dubrovačko-neretvanska županija)</t>
  </si>
  <si>
    <t>Panonska Hrvatska (Bjelovarsko-bilogorska županija, Virovitička-podravska županija, Požeška-slavonska županija, Brodsko-posavska županija, Osječka-baranjska županija, Vukovarska-srijemska županija, Karlovačka županija, Sisačka-moslavačka županija)</t>
  </si>
  <si>
    <t>Intezitet potpore [%]</t>
  </si>
  <si>
    <t>Iznos troška bez PDV-a [EUR]</t>
  </si>
  <si>
    <t>Kategorija potpomognutog područja:</t>
  </si>
  <si>
    <t>A2. Izgradnja elektrane na biomasu</t>
  </si>
  <si>
    <t>A3. Izgradnja elektrane na bioplin</t>
  </si>
  <si>
    <t>A1. Izgradnja fotonaponske elektrane</t>
  </si>
  <si>
    <t>TROŠKOVI PROVEDBE PROJEKTNIH AKTIVNOSTI - (popis prihvatljivih troškova prema točki 2.4 Poziva)</t>
  </si>
  <si>
    <t>LOKACIJA PROVEDBE PROJEKTNIH AKTIVNOSTI</t>
  </si>
  <si>
    <t>A6. Neprihvatljivi troškovi***</t>
  </si>
  <si>
    <t>A4. Izgradnja sustava za skladištenje električne energije (baterije)-možda staviti pod svaku mjeru</t>
  </si>
  <si>
    <t>Smanjenje:</t>
  </si>
  <si>
    <t>Smanjenje (%):</t>
  </si>
  <si>
    <t>Emisije CO2 [tCO2/god]</t>
  </si>
  <si>
    <t>Edel [MWh/god]</t>
  </si>
  <si>
    <t>Izvor podataka GL. Projekt</t>
  </si>
  <si>
    <t>Prije provedbe projekta:</t>
  </si>
  <si>
    <t>Nakon provedbe projekta:</t>
  </si>
  <si>
    <t>FN elektrane</t>
  </si>
  <si>
    <t>Elektrane na biomasu/bioplin</t>
  </si>
  <si>
    <t>Sustav skladištenja električne energije</t>
  </si>
  <si>
    <t>Instalirana električna snaga [kWe]</t>
  </si>
  <si>
    <t>Instalirana toplinska snaga [kW]</t>
  </si>
  <si>
    <t>Povećanje:</t>
  </si>
  <si>
    <t>Instalirana snaga FN modula [kWp]</t>
  </si>
  <si>
    <t>Proizvedena električna energija u konegeraciji Ek [MWh/god]</t>
  </si>
  <si>
    <t>Korisna toplina proizvedena u kogeneracijskom postrojenju [MWh/god]</t>
  </si>
  <si>
    <t>Tehnički pokazatelji</t>
  </si>
  <si>
    <t>Početak provedbe projekta:</t>
  </si>
  <si>
    <t>Završetak provedbe projekta:</t>
  </si>
  <si>
    <t>nakon potpisa Ugovora</t>
  </si>
  <si>
    <t>Godišnja učinkovitost proizvodnje korisne topline (ƞt) [%]</t>
  </si>
  <si>
    <t>KONTAKT OSOBA/OSOBE IMENOVANE ZA PROVEDBU PROJEKTA</t>
  </si>
  <si>
    <r>
      <rPr>
        <i/>
        <sz val="22"/>
        <color theme="1"/>
        <rFont val="Calibri"/>
        <family val="2"/>
        <charset val="238"/>
        <scheme val="minor"/>
      </rPr>
      <t xml:space="preserve">Proizvodnja električne energije iz obnovljivih izvora u prerađivačkoj industriji i toplinarstvu MF-2023-1-1 </t>
    </r>
    <r>
      <rPr>
        <b/>
        <sz val="22"/>
        <color theme="1"/>
        <rFont val="Calibri"/>
        <family val="2"/>
        <charset val="238"/>
        <scheme val="minor"/>
      </rPr>
      <t xml:space="preserve"> </t>
    </r>
  </si>
  <si>
    <t xml:space="preserve">PRIJAVNI OBRAZAC (2/3) - Opis Projekta </t>
  </si>
  <si>
    <t xml:space="preserve">PRIJAVNI OBRAZAC (1/3) - Osnovni podaci </t>
  </si>
  <si>
    <t>Katastarska čestica</t>
  </si>
  <si>
    <t>Katastarska općina</t>
  </si>
  <si>
    <t>Naziv građevine na kojoj se provode projektne aktivnosti*</t>
  </si>
  <si>
    <t>Vlasništvo građevine/zemljišta</t>
  </si>
  <si>
    <t>Najviša dnevna proizvodnja električne energije za vlastite potrebe u jednogodišnjem razdoblju [kWh/dan]</t>
  </si>
  <si>
    <t>Očekivano razdoblje provedbe projekta</t>
  </si>
  <si>
    <t>OSNOVNI PODACI PRIJAVITELJA</t>
  </si>
  <si>
    <t>SJEDIŠTE PRIJAVITELJA</t>
  </si>
  <si>
    <t>ZAKONSKI ZASTUPNIK PRIJAVITELJA</t>
  </si>
  <si>
    <t>OSTALI ZAKONSKI ZASTUPNICI PRIJAVITELJA (ako je primjenjivo)</t>
  </si>
  <si>
    <t>EBITDA</t>
  </si>
  <si>
    <t>Vrsta ulaganja</t>
  </si>
  <si>
    <t>A1 Fotonaponska elektrana</t>
  </si>
  <si>
    <t>A2 Elektrana na biomasu</t>
  </si>
  <si>
    <t>A3 Bioplinska elektrana</t>
  </si>
  <si>
    <t>Odabrati vrijednost iz padajućeg izbornika</t>
  </si>
  <si>
    <t xml:space="preserve">PRIJAVNI OBRAZAC (3/3) - Troškovnik provedbe Projekta </t>
  </si>
  <si>
    <t>Izrađivač glavnog projekta (projektantski ured)</t>
  </si>
  <si>
    <t>Tehnički dnevnik glavnog projekta</t>
  </si>
  <si>
    <t>Datum izrade glavnog projekta</t>
  </si>
  <si>
    <r>
      <t>OPIS PROJEKTA</t>
    </r>
    <r>
      <rPr>
        <sz val="14"/>
        <color theme="1"/>
        <rFont val="Calibri"/>
        <family val="2"/>
        <charset val="238"/>
        <scheme val="minor"/>
      </rPr>
      <t xml:space="preserve"> </t>
    </r>
    <r>
      <rPr>
        <i/>
        <sz val="14"/>
        <color theme="1"/>
        <rFont val="Calibri"/>
        <family val="2"/>
        <charset val="238"/>
        <scheme val="minor"/>
      </rPr>
      <t>(ukratko opisati projektne aktivnosti koje se planiranaju provesti ovim projektom)</t>
    </r>
  </si>
  <si>
    <t>Proizvedena električna energija [MWh/god]</t>
  </si>
  <si>
    <t>Broj zaposlenih osoba</t>
  </si>
  <si>
    <t>Suglasnost za provedbu projektnih aktivnosti</t>
  </si>
  <si>
    <t>Instalirani kapacitet skladištenja električne energije [kWh]</t>
  </si>
  <si>
    <t>Poslovni prihod [EUR]</t>
  </si>
  <si>
    <t>Poslovni rashod [EUR]</t>
  </si>
  <si>
    <t>Amortizacija [EUR]</t>
  </si>
  <si>
    <t>Dodatna instalirana snaga za proizvodnju električne energije iz obnovljivih izvora [MW]</t>
  </si>
  <si>
    <t>Očekivani pokazatelji rezultata provedbe projekta</t>
  </si>
  <si>
    <t>OČEKIVANI POKAZATELJI REZULTATA PROVEDBE PROJEKTA (prema Tablici 2 teksta Poziva)</t>
  </si>
  <si>
    <t>Očekivana kumulativna ušteda isporučene energije do kraja životnog vijeka ulaganja [MWh]</t>
  </si>
  <si>
    <t>Očekivana kumulativna ušteda emisija stakleničkih plinova do kraja životnog vijeka ulaganja [tCO2]</t>
  </si>
  <si>
    <t>Isporučena energija i emisija stakleničkih plinova na godišnjoj razini</t>
  </si>
  <si>
    <t>Prije provedbe projekta
(referentna godišnja potrošnja):</t>
  </si>
  <si>
    <t>Ukupna vrijednost ulaganja bez PDV-a [EUR]</t>
  </si>
  <si>
    <t>UKUPNA VRIJEDNOST ULAGANJA BEZ PDV-a [EUR]:</t>
  </si>
  <si>
    <t>A5. Nadzora radova (projektantski, stručni nadzor i koordinator znr)</t>
  </si>
  <si>
    <t>Naziv troškova</t>
  </si>
  <si>
    <r>
      <t xml:space="preserve">NAPOMENA:
POTPUNO ISPUNJEN PRIJAVNI OBRAZAC POTREBNO JE DOSTAVITI FONDU U .XLSX FORMATU!
</t>
    </r>
    <r>
      <rPr>
        <i/>
        <sz val="14"/>
        <color rgb="FFFF0000"/>
        <rFont val="Calibri"/>
        <family val="2"/>
        <charset val="238"/>
        <scheme val="minor"/>
      </rPr>
      <t xml:space="preserve">
** Iznos zatraženih sredstava je automatizirani informativni izračun prema lokaciji provedbe projektnih aktivnosti te ako se želi zatražiti manji iznos bespovratnih sredstava od najviše mogućeg za tu mjeru potrebno je manji iznos bespovratnih sredstava upisati ručno u ćeliju nakon automatiziranog izračuna.
*** Potrebno je u Napomeni navesti na što se odnose eventualni neprihvaljivi troškovi</t>
    </r>
    <r>
      <rPr>
        <b/>
        <sz val="14"/>
        <color theme="1"/>
        <rFont val="Calibri"/>
        <family val="2"/>
        <charset val="238"/>
        <scheme val="minor"/>
      </rPr>
      <t xml:space="preserve"> </t>
    </r>
    <r>
      <rPr>
        <i/>
        <sz val="14"/>
        <color rgb="FFFF0000"/>
        <rFont val="Calibri"/>
        <family val="2"/>
        <charset val="238"/>
        <scheme val="minor"/>
      </rPr>
      <t>(svi troškovi koji potrebni za provedbu projekta ali ne spadaju u popis prihvatljivih troškova prema točki 2.4 Poziva)</t>
    </r>
  </si>
  <si>
    <t xml:space="preserve">NAPOMENA:
POTPUNO ISPUNJEN PRIJAVNI OBRAZAC POTREBNO JE DOSTAVITI FONDU U .XLSX FORMATU!
OBAVEZNO ODABRATI VELIČINU PODUZEĆA!
</t>
  </si>
  <si>
    <t>Djelatnost prijavitelja prema odluci NKD-a</t>
  </si>
  <si>
    <t>PODACI ZA 2022. GODINU</t>
  </si>
  <si>
    <t>IBAN</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</si>
  <si>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</si>
  <si>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</si>
  <si>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</si>
  <si>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</si>
  <si>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</si>
  <si>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</si>
  <si>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</si>
  <si>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</si>
  <si>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</si>
  <si>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</si>
  <si>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</si>
  <si>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</si>
  <si>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</si>
  <si>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</si>
  <si>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</si>
  <si>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</si>
  <si>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</si>
  <si>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</si>
  <si>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</si>
  <si>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</si>
  <si>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</si>
  <si>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</si>
  <si>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</si>
  <si>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</si>
  <si>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</si>
  <si>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NAPOMENA:
POTPUNO ISPUNJEN PRIJAVNI OBRAZAC POTREBNO JE DOSTAVITI FONDU U .XLSX FORMATU!
</t>
  </si>
  <si>
    <t>31.</t>
  </si>
  <si>
    <t>32.</t>
  </si>
  <si>
    <t>33.</t>
  </si>
  <si>
    <t>34.</t>
  </si>
  <si>
    <t>35.</t>
  </si>
  <si>
    <t>36.</t>
  </si>
  <si>
    <t>37.</t>
  </si>
  <si>
    <t>38.</t>
  </si>
  <si>
    <t>39.</t>
  </si>
  <si>
    <t>40.</t>
  </si>
  <si>
    <t>41.</t>
  </si>
  <si>
    <t>42.</t>
  </si>
  <si>
    <t>43.</t>
  </si>
  <si>
    <t>44.</t>
  </si>
  <si>
    <t>45.</t>
  </si>
  <si>
    <t>46.</t>
  </si>
  <si>
    <t>47.</t>
  </si>
  <si>
    <t>48.</t>
  </si>
  <si>
    <t>49.</t>
  </si>
  <si>
    <t>50.</t>
  </si>
  <si>
    <r>
      <t xml:space="preserve">NAPOMENA:
POTPUNO ISPUNJEN PRIJAVNI OBRAZAC POTREBNO JE DOSTAVITI FONDU U .XLSX FORMATU!
OBAVEZNO ODABRATI VRSTU ULAGANJA I ŽUPANIJU NA KOJOJ SE PROVODE PROJEKTNE AKTIVNOSTI!
Isporučena energije smatra se energija iz distribucijske mreže ili dobivena iz fosilnih goriva na lokaciji.
</t>
    </r>
    <r>
      <rPr>
        <i/>
        <sz val="14"/>
        <rFont val="Calibri"/>
        <family val="2"/>
        <charset val="238"/>
        <scheme val="minor"/>
      </rPr>
      <t>* U slučaju da provodite projektne aktivnosti na više od 15 građevina potrebno je iste navesti u listu "</t>
    </r>
    <r>
      <rPr>
        <b/>
        <i/>
        <sz val="14"/>
        <rFont val="Calibri"/>
        <family val="2"/>
        <charset val="238"/>
        <scheme val="minor"/>
      </rPr>
      <t>Dodatna lista građevina"</t>
    </r>
    <r>
      <rPr>
        <sz val="14"/>
        <rFont val="Calibri"/>
        <family val="2"/>
        <charset val="238"/>
        <scheme val="minor"/>
      </rPr>
      <t xml:space="preserve">  (</t>
    </r>
    <r>
      <rPr>
        <i/>
        <sz val="14"/>
        <rFont val="Calibri"/>
        <family val="2"/>
        <charset val="238"/>
        <scheme val="minor"/>
      </rPr>
      <t>od rednog broja 15. nadalje) te ispuniti podatke vezano za vlasništvo/suglasnost vlasnika.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</si>
</sst>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A]mmmm\-yy;@"/>
    <numFmt numFmtId="165" formatCode="_-* #,##0.00\ [$€-1]_-;\-* #,##0.00\ [$€-1]_-;_-* &quot;-&quot;??\ [$€-1]_-;_-@_-"/>
  </numFmts>
  <fonts count="24"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sz val="11"/>
      <color rgb="FF201F1E"/>
      <name val="Calibri"/>
      <family val="2"/>
      <charset val="238"/>
    </font>
    <font>
      <i/>
      <sz val="14"/>
      <color rgb="FFFF0000"/>
      <name val="Calibri"/>
      <family val="2"/>
      <charset val="238"/>
      <scheme val="minor"/>
    </font>
    <font>
      <sz val="11"/>
      <color theme="1"/>
      <name val="Calibri"/>
      <family val="2"/>
      <charset val="238"/>
      <scheme val="minor"/>
    </font>
    <font>
      <b/>
      <sz val="12"/>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b/>
      <sz val="12"/>
      <color rgb="FFFF0000"/>
      <name val="Calibri"/>
      <family val="2"/>
      <charset val="238"/>
      <scheme val="minor"/>
    </font>
    <font>
      <sz val="12"/>
      <name val="Calibri"/>
      <family val="2"/>
      <charset val="238"/>
      <scheme val="minor"/>
    </font>
    <font>
      <i/>
      <sz val="22"/>
      <color theme="1"/>
      <name val="Calibri"/>
      <family val="2"/>
      <charset val="238"/>
      <scheme val="minor"/>
    </font>
    <font>
      <sz val="14"/>
      <color theme="1"/>
      <name val="Calibri"/>
      <family val="2"/>
      <charset val="238"/>
      <scheme val="minor"/>
    </font>
    <font>
      <sz val="12"/>
      <color rgb="FFFF0000"/>
      <name val="Calibri"/>
      <family val="2"/>
      <charset val="238"/>
      <scheme val="minor"/>
    </font>
    <font>
      <i/>
      <sz val="14"/>
      <color theme="1"/>
      <name val="Calibri"/>
      <family val="2"/>
      <charset val="238"/>
      <scheme val="minor"/>
    </font>
    <font>
      <b/>
      <sz val="14"/>
      <name val="Calibri"/>
      <family val="2"/>
      <charset val="238"/>
      <scheme val="minor"/>
    </font>
    <font>
      <i/>
      <sz val="14"/>
      <name val="Calibri"/>
      <family val="2"/>
      <charset val="238"/>
      <scheme val="minor"/>
    </font>
    <font>
      <sz val="14"/>
      <name val="Calibri"/>
      <family val="2"/>
      <charset val="238"/>
      <scheme val="minor"/>
    </font>
    <font>
      <b/>
      <i/>
      <sz val="14"/>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4">
    <xf numFmtId="0" fontId="0" fillId="0" borderId="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322">
    <xf numFmtId="0" fontId="0" fillId="0" borderId="0" xfId="0"/>
    <xf numFmtId="49" fontId="0" fillId="0" borderId="5"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 fontId="0" fillId="0" borderId="14" xfId="1" applyNumberFormat="1" applyFont="1" applyBorder="1" applyAlignment="1" applyProtection="1">
      <alignment horizontal="right" vertical="center"/>
      <protection locked="0"/>
    </xf>
    <xf numFmtId="49" fontId="0" fillId="0" borderId="2" xfId="0" applyNumberFormat="1" applyBorder="1" applyAlignment="1" applyProtection="1">
      <alignment horizontal="left" vertical="center"/>
      <protection locked="0"/>
    </xf>
    <xf numFmtId="0" fontId="0" fillId="8" borderId="0" xfId="0" applyFill="1"/>
    <xf numFmtId="0" fontId="7" fillId="4" borderId="2" xfId="0" applyFont="1" applyFill="1" applyBorder="1" applyAlignment="1">
      <alignment horizontal="left" vertical="center" wrapText="1"/>
    </xf>
    <xf numFmtId="0" fontId="0" fillId="5" borderId="2" xfId="0" applyFill="1" applyBorder="1"/>
    <xf numFmtId="0" fontId="0" fillId="6" borderId="2" xfId="0" applyFill="1" applyBorder="1"/>
    <xf numFmtId="0" fontId="0" fillId="7" borderId="1" xfId="0" applyFill="1" applyBorder="1"/>
    <xf numFmtId="0" fontId="0" fillId="7" borderId="2" xfId="0" applyFill="1" applyBorder="1"/>
    <xf numFmtId="0" fontId="0" fillId="8" borderId="1" xfId="0" applyFill="1" applyBorder="1"/>
    <xf numFmtId="0" fontId="7" fillId="9" borderId="2" xfId="0" applyFont="1" applyFill="1" applyBorder="1" applyAlignment="1">
      <alignment horizontal="left" vertical="center" wrapText="1" indent="1"/>
    </xf>
    <xf numFmtId="164" fontId="0" fillId="10" borderId="1" xfId="0" applyNumberFormat="1" applyFill="1" applyBorder="1"/>
    <xf numFmtId="0" fontId="0" fillId="11" borderId="0" xfId="0" applyFill="1"/>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0" fontId="0" fillId="0" borderId="1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4" fontId="0" fillId="0" borderId="2" xfId="0" applyNumberFormat="1" applyBorder="1" applyAlignment="1" applyProtection="1">
      <alignment horizontal="right" vertical="center"/>
      <protection locked="0"/>
    </xf>
    <xf numFmtId="4" fontId="0" fillId="0" borderId="1" xfId="0" applyNumberFormat="1" applyBorder="1" applyAlignment="1" applyProtection="1">
      <alignment horizontal="right" vertical="center"/>
      <protection locked="0"/>
    </xf>
    <xf numFmtId="0" fontId="0" fillId="12" borderId="0" xfId="0" applyFill="1"/>
    <xf numFmtId="4" fontId="0" fillId="0" borderId="6" xfId="0" applyNumberFormat="1" applyBorder="1" applyAlignment="1" applyProtection="1">
      <alignment horizontal="right" vertical="center"/>
      <protection locked="0"/>
    </xf>
    <xf numFmtId="0" fontId="0" fillId="10" borderId="1" xfId="0" applyFill="1" applyBorder="1"/>
    <xf numFmtId="0" fontId="0" fillId="2" borderId="0" xfId="0" applyFill="1" applyAlignment="1">
      <alignment horizontal="left"/>
    </xf>
    <xf numFmtId="0" fontId="3" fillId="0" borderId="16" xfId="0" applyFont="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0" fillId="2" borderId="0" xfId="0" applyFill="1" applyAlignment="1">
      <alignment horizontal="center" vertical="center"/>
    </xf>
    <xf numFmtId="0" fontId="3" fillId="0" borderId="36"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left" vertical="center"/>
    </xf>
    <xf numFmtId="0" fontId="3" fillId="0" borderId="45" xfId="0" applyFont="1" applyBorder="1" applyAlignment="1">
      <alignment horizontal="right" vertical="center"/>
    </xf>
    <xf numFmtId="0" fontId="0" fillId="0" borderId="0" xfId="0" applyAlignment="1">
      <alignment horizontal="left"/>
    </xf>
    <xf numFmtId="0" fontId="0" fillId="0" borderId="0" xfId="0" applyAlignment="1">
      <alignment horizontal="center" vertical="center"/>
    </xf>
    <xf numFmtId="0" fontId="3" fillId="0" borderId="1" xfId="0" applyFont="1" applyBorder="1" applyAlignment="1">
      <alignment horizontal="right" vertical="center"/>
    </xf>
    <xf numFmtId="0" fontId="0" fillId="2" borderId="0" xfId="0" applyFill="1" applyAlignment="1">
      <alignment horizontal="left" vertical="center"/>
    </xf>
    <xf numFmtId="0" fontId="0" fillId="2" borderId="0" xfId="0" applyFill="1" applyAlignment="1">
      <alignment horizontal="left" vertical="center" wrapText="1"/>
    </xf>
    <xf numFmtId="0" fontId="3" fillId="0" borderId="13" xfId="0" applyFont="1" applyBorder="1" applyAlignment="1">
      <alignment horizontal="right" vertical="center"/>
    </xf>
    <xf numFmtId="0" fontId="0" fillId="2" borderId="0" xfId="0" applyFill="1" applyAlignment="1">
      <alignment vertical="center"/>
    </xf>
    <xf numFmtId="0" fontId="3" fillId="2" borderId="14" xfId="0" applyFont="1" applyFill="1" applyBorder="1" applyAlignment="1">
      <alignment horizontal="right" vertical="center"/>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11" fillId="2" borderId="0" xfId="0" applyFont="1" applyFill="1" applyAlignment="1">
      <alignment vertical="center"/>
    </xf>
    <xf numFmtId="0" fontId="11" fillId="2" borderId="0" xfId="0" applyFont="1" applyFill="1" applyAlignment="1">
      <alignment horizontal="left"/>
    </xf>
    <xf numFmtId="0" fontId="11" fillId="2" borderId="0" xfId="0" applyFont="1" applyFill="1" applyAlignment="1">
      <alignment horizontal="center" vertical="center"/>
    </xf>
    <xf numFmtId="0" fontId="11" fillId="3" borderId="0" xfId="0" applyFont="1" applyFill="1" applyAlignment="1">
      <alignment horizontal="left"/>
    </xf>
    <xf numFmtId="0" fontId="10" fillId="2" borderId="17" xfId="0" applyFont="1" applyFill="1" applyBorder="1" applyAlignment="1">
      <alignment vertical="center" wrapText="1"/>
    </xf>
    <xf numFmtId="4" fontId="0" fillId="2" borderId="1" xfId="0" applyNumberFormat="1" applyFill="1" applyBorder="1" applyAlignment="1">
      <alignment vertical="center"/>
    </xf>
    <xf numFmtId="0" fontId="15" fillId="2" borderId="0" xfId="0" applyFont="1" applyFill="1" applyAlignment="1">
      <alignment vertical="center"/>
    </xf>
    <xf numFmtId="0" fontId="15" fillId="2" borderId="0" xfId="0" applyFont="1" applyFill="1" applyAlignment="1">
      <alignment horizontal="left"/>
    </xf>
    <xf numFmtId="0" fontId="15" fillId="2" borderId="0" xfId="0" applyFont="1" applyFill="1" applyAlignment="1">
      <alignment horizontal="center" vertical="center"/>
    </xf>
    <xf numFmtId="0" fontId="15" fillId="3" borderId="0" xfId="0" applyFont="1" applyFill="1" applyAlignment="1">
      <alignment horizontal="left"/>
    </xf>
    <xf numFmtId="0" fontId="13" fillId="0" borderId="19" xfId="0" applyFont="1" applyBorder="1" applyAlignment="1">
      <alignment horizontal="center" vertical="center"/>
    </xf>
    <xf numFmtId="43" fontId="15" fillId="0" borderId="54" xfId="3" applyFont="1" applyFill="1" applyBorder="1" applyAlignment="1" applyProtection="1">
      <alignment horizontal="left" vertical="center" wrapText="1"/>
    </xf>
    <xf numFmtId="0" fontId="11" fillId="2" borderId="0" xfId="0" applyFont="1" applyFill="1" applyAlignment="1">
      <alignment horizontal="left" vertical="center"/>
    </xf>
    <xf numFmtId="0" fontId="11" fillId="3" borderId="0" xfId="0" applyFont="1" applyFill="1" applyAlignment="1">
      <alignment horizontal="left" vertical="center"/>
    </xf>
    <xf numFmtId="43" fontId="15" fillId="0" borderId="12" xfId="3" applyFont="1" applyFill="1" applyBorder="1" applyAlignment="1" applyProtection="1">
      <alignment horizontal="left" vertical="center" wrapText="1"/>
    </xf>
    <xf numFmtId="4" fontId="0" fillId="2" borderId="2" xfId="0" applyNumberFormat="1" applyFill="1" applyBorder="1" applyAlignment="1">
      <alignment vertical="center"/>
    </xf>
    <xf numFmtId="10" fontId="0" fillId="2" borderId="61" xfId="0" applyNumberFormat="1" applyFill="1" applyBorder="1" applyAlignment="1">
      <alignment horizontal="right" vertical="center"/>
    </xf>
    <xf numFmtId="43" fontId="18" fillId="0" borderId="52" xfId="3" applyFont="1" applyFill="1" applyBorder="1" applyAlignment="1" applyProtection="1">
      <alignment horizontal="left" vertical="center"/>
    </xf>
    <xf numFmtId="164" fontId="15" fillId="0" borderId="17" xfId="0" applyNumberFormat="1" applyFont="1" applyBorder="1" applyAlignment="1" applyProtection="1">
      <alignment horizontal="center" vertical="center" wrapText="1"/>
      <protection locked="0"/>
    </xf>
    <xf numFmtId="164" fontId="15" fillId="0" borderId="14" xfId="0" applyNumberFormat="1"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10" fontId="0" fillId="0" borderId="47" xfId="0" applyNumberFormat="1" applyBorder="1" applyAlignment="1">
      <alignment horizontal="center" vertical="center" wrapText="1"/>
    </xf>
    <xf numFmtId="9" fontId="0" fillId="2" borderId="1" xfId="2" applyFont="1" applyFill="1" applyBorder="1" applyAlignment="1" applyProtection="1">
      <alignment vertical="center"/>
    </xf>
    <xf numFmtId="4" fontId="0" fillId="2" borderId="1" xfId="0" applyNumberFormat="1" applyFill="1" applyBorder="1" applyAlignment="1">
      <alignment horizontal="left" vertical="center"/>
    </xf>
    <xf numFmtId="10" fontId="0" fillId="0" borderId="34" xfId="0" applyNumberFormat="1" applyBorder="1" applyAlignment="1">
      <alignment horizontal="center" vertical="center" wrapText="1"/>
    </xf>
    <xf numFmtId="4" fontId="0" fillId="0" borderId="34" xfId="0" applyNumberFormat="1" applyBorder="1" applyAlignment="1">
      <alignment horizontal="right" vertical="center"/>
    </xf>
    <xf numFmtId="2" fontId="0" fillId="0" borderId="34" xfId="0" applyNumberFormat="1" applyBorder="1" applyAlignment="1">
      <alignment horizontal="center" vertical="center"/>
    </xf>
    <xf numFmtId="0" fontId="0" fillId="2" borderId="0" xfId="0" applyFill="1" applyAlignment="1" applyProtection="1">
      <alignment vertical="center"/>
      <protection locked="0"/>
    </xf>
    <xf numFmtId="165" fontId="11" fillId="0" borderId="1" xfId="0" applyNumberFormat="1"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10" xfId="0" applyBorder="1" applyAlignment="1">
      <alignment horizontal="left" vertical="center"/>
    </xf>
    <xf numFmtId="2" fontId="0" fillId="2" borderId="14" xfId="0" applyNumberFormat="1" applyFill="1" applyBorder="1" applyAlignment="1">
      <alignment horizontal="right" vertical="center"/>
    </xf>
    <xf numFmtId="49" fontId="3" fillId="2" borderId="14" xfId="0" applyNumberFormat="1" applyFont="1" applyFill="1" applyBorder="1" applyAlignment="1">
      <alignment horizontal="right" vertical="center" wrapText="1"/>
    </xf>
    <xf numFmtId="49" fontId="0" fillId="0" borderId="1" xfId="0" applyNumberFormat="1" applyBorder="1" applyAlignment="1" applyProtection="1">
      <alignment horizontal="left" vertical="center"/>
      <protection locked="0"/>
    </xf>
    <xf numFmtId="49" fontId="0" fillId="0" borderId="10" xfId="0" applyNumberFormat="1" applyBorder="1" applyAlignment="1" applyProtection="1">
      <alignment horizontal="left" vertical="center"/>
      <protection locked="0"/>
    </xf>
    <xf numFmtId="0" fontId="3" fillId="0" borderId="13" xfId="0" applyFont="1" applyBorder="1" applyAlignment="1">
      <alignment horizontal="right" vertical="center"/>
    </xf>
    <xf numFmtId="0" fontId="3" fillId="0" borderId="14" xfId="0" applyFont="1" applyBorder="1" applyAlignment="1">
      <alignment horizontal="right" vertical="center"/>
    </xf>
    <xf numFmtId="49" fontId="0" fillId="0" borderId="14" xfId="0" applyNumberForma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0" fontId="3" fillId="0" borderId="16" xfId="0" applyFont="1" applyBorder="1" applyAlignment="1">
      <alignment horizontal="right" vertical="center"/>
    </xf>
    <xf numFmtId="0" fontId="3" fillId="0" borderId="17" xfId="0" applyFont="1" applyBorder="1" applyAlignment="1">
      <alignment horizontal="right" vertical="center"/>
    </xf>
    <xf numFmtId="49" fontId="0" fillId="0" borderId="17" xfId="0" applyNumberForma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0" fontId="3" fillId="0" borderId="29" xfId="0" applyFont="1" applyBorder="1" applyAlignment="1">
      <alignment horizontal="right" vertical="center"/>
    </xf>
    <xf numFmtId="0" fontId="3" fillId="0" borderId="4" xfId="0" applyFont="1" applyBorder="1" applyAlignment="1">
      <alignment horizontal="right" vertical="center"/>
    </xf>
    <xf numFmtId="49" fontId="0" fillId="0" borderId="2" xfId="0" applyNumberFormat="1" applyBorder="1" applyAlignment="1" applyProtection="1">
      <alignment horizontal="left" vertical="center"/>
      <protection locked="0"/>
    </xf>
    <xf numFmtId="0" fontId="5" fillId="2" borderId="2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50"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51" xfId="0" applyFont="1" applyFill="1" applyBorder="1" applyAlignment="1" applyProtection="1">
      <alignment horizontal="left" vertical="top" wrapText="1"/>
      <protection locked="0"/>
    </xf>
    <xf numFmtId="0" fontId="5" fillId="2" borderId="38" xfId="0" applyFont="1" applyFill="1" applyBorder="1" applyAlignment="1" applyProtection="1">
      <alignment horizontal="left" vertical="top" wrapText="1"/>
      <protection locked="0"/>
    </xf>
    <xf numFmtId="0" fontId="5" fillId="2" borderId="37" xfId="0" applyFont="1" applyFill="1" applyBorder="1" applyAlignment="1" applyProtection="1">
      <alignment horizontal="left" vertical="top" wrapText="1"/>
      <protection locked="0"/>
    </xf>
    <xf numFmtId="0" fontId="5" fillId="2" borderId="39" xfId="0" applyFont="1" applyFill="1" applyBorder="1" applyAlignment="1" applyProtection="1">
      <alignment horizontal="left" vertical="top" wrapText="1"/>
      <protection locked="0"/>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 fillId="0" borderId="4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9" xfId="0" applyFont="1" applyBorder="1" applyAlignment="1">
      <alignment horizontal="left" vertical="center"/>
    </xf>
    <xf numFmtId="0" fontId="1" fillId="0" borderId="33" xfId="0" applyFont="1" applyBorder="1" applyAlignment="1">
      <alignment horizontal="left" vertical="center" wrapText="1"/>
    </xf>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4" fillId="2" borderId="4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6" fillId="2" borderId="5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1" xfId="0" applyFont="1" applyFill="1" applyBorder="1" applyAlignment="1">
      <alignment horizontal="center" vertical="center" wrapText="1"/>
    </xf>
    <xf numFmtId="0" fontId="5" fillId="0" borderId="48" xfId="0" applyFont="1" applyBorder="1" applyAlignment="1">
      <alignment horizontal="right" vertical="center" wrapText="1"/>
    </xf>
    <xf numFmtId="0" fontId="5" fillId="0" borderId="46" xfId="0" applyFont="1" applyBorder="1" applyAlignment="1">
      <alignment horizontal="right" vertical="center" wrapText="1"/>
    </xf>
    <xf numFmtId="0" fontId="0" fillId="0" borderId="5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26" xfId="0" applyFont="1" applyBorder="1" applyAlignment="1">
      <alignment horizontal="right" vertical="center"/>
    </xf>
    <xf numFmtId="0" fontId="3" fillId="0" borderId="25" xfId="0" applyFont="1" applyBorder="1" applyAlignment="1">
      <alignment horizontal="right" vertical="center"/>
    </xf>
    <xf numFmtId="0" fontId="3" fillId="0" borderId="31" xfId="0" applyFont="1" applyBorder="1" applyAlignment="1">
      <alignment horizontal="right" vertical="center"/>
    </xf>
    <xf numFmtId="0" fontId="3" fillId="0" borderId="6" xfId="0" applyFont="1" applyBorder="1" applyAlignment="1">
      <alignment horizontal="right" vertical="center"/>
    </xf>
    <xf numFmtId="49" fontId="0" fillId="0" borderId="32"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44" xfId="0" applyNumberFormat="1" applyBorder="1" applyAlignment="1" applyProtection="1">
      <alignment horizontal="left" vertical="center" wrapText="1"/>
      <protection locked="0"/>
    </xf>
    <xf numFmtId="49" fontId="0" fillId="0" borderId="61" xfId="0" applyNumberFormat="1" applyBorder="1" applyAlignment="1" applyProtection="1">
      <alignment horizontal="center" vertical="center" wrapText="1"/>
      <protection locked="0"/>
    </xf>
    <xf numFmtId="49" fontId="0" fillId="0" borderId="62" xfId="0" applyNumberFormat="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3" fillId="0" borderId="9" xfId="0" applyFont="1" applyBorder="1" applyAlignment="1">
      <alignment horizontal="right" vertical="center" wrapText="1"/>
    </xf>
    <xf numFmtId="0" fontId="3" fillId="0" borderId="1" xfId="0" applyFont="1" applyBorder="1" applyAlignment="1">
      <alignment horizontal="right" vertical="center" wrapText="1"/>
    </xf>
    <xf numFmtId="0" fontId="10" fillId="2" borderId="4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3" fillId="2" borderId="28" xfId="0" applyFont="1" applyFill="1" applyBorder="1" applyAlignment="1">
      <alignment horizontal="right" vertical="center" wrapText="1"/>
    </xf>
    <xf numFmtId="0" fontId="3" fillId="2" borderId="42" xfId="0" applyFont="1" applyFill="1" applyBorder="1" applyAlignment="1">
      <alignment horizontal="right" vertical="center" wrapText="1"/>
    </xf>
    <xf numFmtId="2" fontId="0" fillId="2" borderId="20" xfId="0" applyNumberFormat="1" applyFill="1" applyBorder="1" applyAlignment="1" applyProtection="1">
      <alignment horizontal="left" vertical="center"/>
      <protection locked="0"/>
    </xf>
    <xf numFmtId="2" fontId="0" fillId="2" borderId="42"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center" vertical="center" wrapText="1"/>
      <protection locked="0"/>
    </xf>
    <xf numFmtId="49" fontId="0" fillId="2" borderId="42" xfId="0" applyNumberFormat="1"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xf>
    <xf numFmtId="0" fontId="17" fillId="0" borderId="37"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10" fillId="2" borderId="64" xfId="0" applyFont="1" applyFill="1" applyBorder="1" applyAlignment="1">
      <alignment horizontal="center" vertical="center"/>
    </xf>
    <xf numFmtId="0" fontId="10" fillId="2" borderId="43" xfId="0" applyFont="1" applyFill="1" applyBorder="1" applyAlignment="1">
      <alignment horizontal="center" vertical="center"/>
    </xf>
    <xf numFmtId="0" fontId="20" fillId="2" borderId="26" xfId="0" applyFont="1" applyFill="1" applyBorder="1" applyAlignment="1" applyProtection="1">
      <alignment horizontal="left" vertical="top" wrapText="1"/>
      <protection locked="0"/>
    </xf>
    <xf numFmtId="0" fontId="20" fillId="2" borderId="7" xfId="0" applyFont="1" applyFill="1" applyBorder="1" applyAlignment="1" applyProtection="1">
      <alignment horizontal="left" vertical="top" wrapText="1"/>
      <protection locked="0"/>
    </xf>
    <xf numFmtId="0" fontId="20" fillId="2" borderId="8" xfId="0" applyFont="1" applyFill="1" applyBorder="1" applyAlignment="1" applyProtection="1">
      <alignment horizontal="left" vertical="top" wrapText="1"/>
      <protection locked="0"/>
    </xf>
    <xf numFmtId="0" fontId="20" fillId="2" borderId="50" xfId="0" applyFont="1" applyFill="1" applyBorder="1" applyAlignment="1" applyProtection="1">
      <alignment horizontal="left" vertical="top" wrapText="1"/>
      <protection locked="0"/>
    </xf>
    <xf numFmtId="0" fontId="20" fillId="2" borderId="0" xfId="0" applyFont="1" applyFill="1" applyAlignment="1" applyProtection="1">
      <alignment horizontal="left" vertical="top" wrapText="1"/>
      <protection locked="0"/>
    </xf>
    <xf numFmtId="0" fontId="20" fillId="2" borderId="51" xfId="0" applyFont="1" applyFill="1" applyBorder="1" applyAlignment="1" applyProtection="1">
      <alignment horizontal="left" vertical="top" wrapText="1"/>
      <protection locked="0"/>
    </xf>
    <xf numFmtId="0" fontId="20" fillId="2" borderId="38" xfId="0" applyFont="1" applyFill="1" applyBorder="1" applyAlignment="1" applyProtection="1">
      <alignment horizontal="left" vertical="top" wrapText="1"/>
      <protection locked="0"/>
    </xf>
    <xf numFmtId="0" fontId="20" fillId="2" borderId="37" xfId="0" applyFont="1" applyFill="1" applyBorder="1" applyAlignment="1" applyProtection="1">
      <alignment horizontal="left" vertical="top" wrapText="1"/>
      <protection locked="0"/>
    </xf>
    <xf numFmtId="0" fontId="20" fillId="2" borderId="39" xfId="0" applyFont="1" applyFill="1" applyBorder="1" applyAlignment="1" applyProtection="1">
      <alignment horizontal="left" vertical="top" wrapText="1"/>
      <protection locked="0"/>
    </xf>
    <xf numFmtId="0" fontId="0" fillId="0" borderId="3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2" fontId="0" fillId="0" borderId="1" xfId="0" applyNumberFormat="1" applyBorder="1" applyAlignment="1" applyProtection="1">
      <alignment horizontal="left" vertical="center"/>
      <protection locked="0"/>
    </xf>
    <xf numFmtId="49" fontId="3" fillId="0" borderId="2" xfId="0" applyNumberFormat="1" applyFont="1" applyBorder="1" applyAlignment="1">
      <alignment horizontal="right" vertical="center" wrapText="1"/>
    </xf>
    <xf numFmtId="49" fontId="3" fillId="0" borderId="3" xfId="0" applyNumberFormat="1" applyFont="1" applyBorder="1" applyAlignment="1">
      <alignment horizontal="right" vertical="center" wrapText="1"/>
    </xf>
    <xf numFmtId="49" fontId="3" fillId="0" borderId="4" xfId="0" applyNumberFormat="1" applyFont="1" applyBorder="1" applyAlignment="1">
      <alignment horizontal="right" vertical="center" wrapText="1"/>
    </xf>
    <xf numFmtId="4" fontId="0" fillId="2" borderId="2" xfId="0" applyNumberFormat="1" applyFill="1" applyBorder="1" applyAlignment="1">
      <alignment horizontal="right" vertical="center"/>
    </xf>
    <xf numFmtId="4" fontId="0" fillId="2" borderId="4" xfId="0" applyNumberFormat="1" applyFill="1" applyBorder="1" applyAlignment="1">
      <alignment horizontal="righ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9" xfId="0" applyFont="1" applyBorder="1" applyAlignment="1">
      <alignment horizontal="right" vertical="center" wrapText="1"/>
    </xf>
    <xf numFmtId="0" fontId="11" fillId="0" borderId="1" xfId="0" applyFont="1" applyBorder="1" applyAlignment="1">
      <alignment horizontal="right"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pplyProtection="1">
      <alignment horizontal="left" vertical="center" wrapText="1"/>
      <protection locked="0"/>
    </xf>
    <xf numFmtId="0" fontId="11" fillId="0" borderId="9" xfId="0" applyFont="1"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45" xfId="0" applyBorder="1" applyAlignment="1">
      <alignment horizontal="right" vertical="center"/>
    </xf>
    <xf numFmtId="0" fontId="0" fillId="0" borderId="41" xfId="0" applyBorder="1" applyAlignment="1">
      <alignment horizontal="right" vertical="center"/>
    </xf>
    <xf numFmtId="0" fontId="13" fillId="0" borderId="19" xfId="0" applyFont="1" applyBorder="1" applyAlignment="1">
      <alignment horizontal="center" vertical="center"/>
    </xf>
    <xf numFmtId="0" fontId="13" fillId="0" borderId="55" xfId="0" applyFont="1" applyBorder="1" applyAlignment="1">
      <alignment horizontal="center" vertical="center"/>
    </xf>
    <xf numFmtId="4" fontId="0" fillId="0" borderId="2" xfId="0" applyNumberFormat="1" applyBorder="1" applyAlignment="1" applyProtection="1">
      <alignment horizontal="right" vertical="center"/>
      <protection locked="0"/>
    </xf>
    <xf numFmtId="4" fontId="0" fillId="0" borderId="4" xfId="0" applyNumberFormat="1" applyBorder="1" applyAlignment="1" applyProtection="1">
      <alignment horizontal="right" vertical="center"/>
      <protection locked="0"/>
    </xf>
    <xf numFmtId="10" fontId="0" fillId="2" borderId="61" xfId="0" applyNumberFormat="1" applyFill="1" applyBorder="1" applyAlignment="1">
      <alignment horizontal="right" vertical="center"/>
    </xf>
    <xf numFmtId="10" fontId="0" fillId="2" borderId="59" xfId="0" applyNumberFormat="1" applyFill="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0" fillId="0" borderId="9" xfId="0" applyFont="1" applyBorder="1" applyAlignment="1">
      <alignment horizontal="right" vertical="center" wrapText="1"/>
    </xf>
    <xf numFmtId="0" fontId="10" fillId="0" borderId="1" xfId="0" applyFont="1" applyBorder="1" applyAlignment="1">
      <alignment horizontal="right" vertical="center" wrapText="1"/>
    </xf>
    <xf numFmtId="0" fontId="14" fillId="0" borderId="45" xfId="0" applyFont="1" applyBorder="1" applyAlignment="1">
      <alignment horizontal="right" vertical="center" wrapText="1"/>
    </xf>
    <xf numFmtId="0" fontId="14" fillId="0" borderId="41" xfId="0" applyFont="1" applyBorder="1" applyAlignment="1">
      <alignment horizontal="righ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right" vertical="center" wrapText="1"/>
    </xf>
    <xf numFmtId="0" fontId="10" fillId="2" borderId="17"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60" xfId="0" applyFont="1" applyFill="1" applyBorder="1" applyAlignment="1">
      <alignment horizontal="center" vertical="center"/>
    </xf>
    <xf numFmtId="0" fontId="10" fillId="2" borderId="0" xfId="0" applyFont="1" applyFill="1" applyAlignment="1">
      <alignment horizontal="center" vertical="center"/>
    </xf>
    <xf numFmtId="0" fontId="10" fillId="2" borderId="51" xfId="0" applyFont="1" applyFill="1" applyBorder="1" applyAlignment="1">
      <alignment horizontal="center"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horizontal="center" vertical="center"/>
      <protection locked="0"/>
    </xf>
    <xf numFmtId="4" fontId="0" fillId="0" borderId="10" xfId="0" applyNumberFormat="1" applyBorder="1" applyAlignment="1" applyProtection="1">
      <alignment horizontal="center" vertical="center"/>
      <protection locked="0"/>
    </xf>
    <xf numFmtId="4" fontId="0" fillId="2" borderId="1" xfId="0" applyNumberFormat="1" applyFill="1" applyBorder="1" applyAlignment="1">
      <alignment horizontal="right" vertical="center"/>
    </xf>
    <xf numFmtId="4" fontId="0" fillId="2" borderId="1" xfId="0" applyNumberFormat="1" applyFill="1" applyBorder="1" applyAlignment="1">
      <alignment horizontal="center" vertical="center"/>
    </xf>
    <xf numFmtId="4" fontId="0" fillId="2" borderId="10" xfId="0" applyNumberFormat="1" applyFill="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right" vertical="center"/>
    </xf>
    <xf numFmtId="43" fontId="15" fillId="0" borderId="1" xfId="3" applyFont="1" applyFill="1" applyBorder="1" applyAlignment="1" applyProtection="1">
      <alignment horizontal="left" vertical="center"/>
      <protection locked="0"/>
    </xf>
    <xf numFmtId="43" fontId="15" fillId="0" borderId="10" xfId="3" applyFont="1" applyFill="1" applyBorder="1" applyAlignment="1" applyProtection="1">
      <alignment horizontal="left" vertical="center"/>
      <protection locked="0"/>
    </xf>
    <xf numFmtId="0" fontId="15" fillId="0" borderId="14" xfId="0" applyFont="1" applyBorder="1" applyAlignment="1">
      <alignment horizontal="right" vertical="center"/>
    </xf>
    <xf numFmtId="43" fontId="15" fillId="0" borderId="14" xfId="3" applyFont="1" applyFill="1" applyBorder="1" applyAlignment="1" applyProtection="1">
      <alignment horizontal="left" vertical="center"/>
      <protection locked="0"/>
    </xf>
    <xf numFmtId="43" fontId="15" fillId="0" borderId="15" xfId="3" applyFont="1" applyFill="1" applyBorder="1" applyAlignment="1" applyProtection="1">
      <alignment horizontal="left" vertical="center"/>
      <protection locked="0"/>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17" fillId="0" borderId="58"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1" fillId="0" borderId="65" xfId="0" applyFont="1" applyBorder="1" applyAlignment="1">
      <alignment horizontal="center" vertical="center"/>
    </xf>
    <xf numFmtId="0" fontId="1" fillId="0" borderId="56" xfId="0" applyFont="1" applyBorder="1" applyAlignment="1">
      <alignment horizontal="center" vertical="center" wrapText="1"/>
    </xf>
    <xf numFmtId="0" fontId="1" fillId="0" borderId="22" xfId="0" applyFont="1" applyBorder="1" applyAlignment="1">
      <alignment horizontal="center" vertical="center" wrapText="1"/>
    </xf>
    <xf numFmtId="4" fontId="0" fillId="0" borderId="47" xfId="0" applyNumberForma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0" fontId="5" fillId="0" borderId="2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0" fillId="0" borderId="5" xfId="0" applyBorder="1" applyAlignment="1">
      <alignment horizontal="left" vertical="center"/>
    </xf>
    <xf numFmtId="0" fontId="0" fillId="0" borderId="30" xfId="0" applyBorder="1" applyAlignment="1">
      <alignment horizontal="left"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4" fontId="0" fillId="0" borderId="12" xfId="0" applyNumberFormat="1" applyBorder="1" applyAlignment="1" applyProtection="1">
      <alignment horizontal="righ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4" fontId="0" fillId="0" borderId="20" xfId="0" applyNumberFormat="1" applyBorder="1" applyAlignment="1" applyProtection="1">
      <alignment horizontal="right" vertical="center"/>
      <protection locked="0"/>
    </xf>
    <xf numFmtId="4" fontId="0" fillId="0" borderId="52" xfId="0" applyNumberFormat="1" applyBorder="1" applyAlignment="1" applyProtection="1">
      <alignment horizontal="right" vertical="center"/>
      <protection locked="0"/>
    </xf>
    <xf numFmtId="0" fontId="3" fillId="0" borderId="38" xfId="0" applyFont="1" applyBorder="1" applyAlignment="1">
      <alignment horizontal="right" vertical="center"/>
    </xf>
    <xf numFmtId="0" fontId="3" fillId="0" borderId="37" xfId="0" applyFont="1" applyBorder="1" applyAlignment="1">
      <alignment horizontal="right" vertical="center"/>
    </xf>
    <xf numFmtId="0" fontId="3" fillId="0" borderId="49" xfId="0" applyFont="1" applyBorder="1" applyAlignment="1">
      <alignment horizontal="right" vertical="center"/>
    </xf>
    <xf numFmtId="4" fontId="0" fillId="0" borderId="34" xfId="0" applyNumberFormat="1" applyBorder="1" applyAlignment="1">
      <alignment horizontal="right" vertical="center"/>
    </xf>
    <xf numFmtId="4" fontId="0" fillId="0" borderId="35" xfId="0" applyNumberFormat="1" applyBorder="1" applyAlignment="1">
      <alignment horizontal="right" vertical="center"/>
    </xf>
    <xf numFmtId="0" fontId="11" fillId="2" borderId="36" xfId="0" applyFont="1" applyFill="1" applyBorder="1" applyAlignment="1">
      <alignment horizontal="left" vertical="center"/>
    </xf>
    <xf numFmtId="0" fontId="11" fillId="2" borderId="47" xfId="0" applyFont="1" applyFill="1" applyBorder="1" applyAlignment="1">
      <alignment horizontal="left" vertical="center"/>
    </xf>
    <xf numFmtId="0" fontId="3" fillId="0" borderId="13"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66" xfId="0" applyBorder="1" applyAlignment="1">
      <alignment horizontal="center" vertical="center" wrapText="1"/>
    </xf>
    <xf numFmtId="0" fontId="0" fillId="0" borderId="52" xfId="0" applyBorder="1" applyAlignment="1">
      <alignment horizontal="center" vertical="center" wrapText="1"/>
    </xf>
    <xf numFmtId="0" fontId="5" fillId="0" borderId="4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cellXfs>
  <cellStyles count="4">
    <cellStyle name="Normalno" xfId="0" builtinId="0"/>
    <cellStyle name="Normalno 2" xfId="1" xr:uid="{095FE6DF-0A4E-4BA1-A6A1-5055918FEDCE}"/>
    <cellStyle name="Postotak" xfId="2" builtinId="5"/>
    <cellStyle name="Zarez" xfId="3" builtinId="3"/>
  </cellStyles>
  <dxfs count="21">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fill>
        <patternFill>
          <bgColor theme="5" tint="0.79998168889431442"/>
        </patternFill>
      </fill>
    </dxf>
    <dxf>
      <font>
        <color rgb="FFFF0000"/>
      </font>
    </dxf>
    <dxf>
      <font>
        <color rgb="FFFF0000"/>
      </font>
      <fill>
        <patternFill patternType="none">
          <bgColor auto="1"/>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1279072</xdr:colOff>
      <xdr:row>0</xdr:row>
      <xdr:rowOff>1066829</xdr:rowOff>
    </xdr:to>
    <xdr:pic>
      <xdr:nvPicPr>
        <xdr:cNvPr id="2" name="Slika 1" descr="Slika na kojoj se prikazuje stol&#10;&#10;Opis je automatski generiran">
          <a:extLst>
            <a:ext uri="{FF2B5EF4-FFF2-40B4-BE49-F238E27FC236}">
              <a16:creationId xmlns:a16="http://schemas.microsoft.com/office/drawing/2014/main" id="{1A9E5AA5-C5E7-4975-9E6C-BC13793AEA57}"/>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10695215" y="105407"/>
          <a:ext cx="321400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476249</xdr:colOff>
      <xdr:row>0</xdr:row>
      <xdr:rowOff>1076986</xdr:rowOff>
    </xdr:to>
    <xdr:pic>
      <xdr:nvPicPr>
        <xdr:cNvPr id="3" name="Slika 2">
          <a:extLst>
            <a:ext uri="{FF2B5EF4-FFF2-40B4-BE49-F238E27FC236}">
              <a16:creationId xmlns:a16="http://schemas.microsoft.com/office/drawing/2014/main" id="{462ADF0F-3E8A-41D5-A577-3588D3DCA7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52747"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574630</xdr:colOff>
      <xdr:row>0</xdr:row>
      <xdr:rowOff>1266679</xdr:rowOff>
    </xdr:to>
    <xdr:pic>
      <xdr:nvPicPr>
        <xdr:cNvPr id="4" name="Slika 3">
          <a:extLst>
            <a:ext uri="{FF2B5EF4-FFF2-40B4-BE49-F238E27FC236}">
              <a16:creationId xmlns:a16="http://schemas.microsoft.com/office/drawing/2014/main" id="{C62A2D33-9F4C-4CEA-B300-38C096221CEC}"/>
            </a:ext>
          </a:extLst>
        </xdr:cNvPr>
        <xdr:cNvPicPr>
          <a:picLocks noChangeAspect="1"/>
        </xdr:cNvPicPr>
      </xdr:nvPicPr>
      <xdr:blipFill>
        <a:blip xmlns:r="http://schemas.openxmlformats.org/officeDocument/2006/relationships" r:embed="rId3"/>
        <a:stretch>
          <a:fillRect/>
        </a:stretch>
      </xdr:blipFill>
      <xdr:spPr>
        <a:xfrm>
          <a:off x="4634183" y="95250"/>
          <a:ext cx="4627247" cy="1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669472</xdr:colOff>
      <xdr:row>0</xdr:row>
      <xdr:rowOff>1066829</xdr:rowOff>
    </xdr:to>
    <xdr:pic>
      <xdr:nvPicPr>
        <xdr:cNvPr id="2" name="Slika 1" descr="Slika na kojoj se prikazuje stol&#10;&#10;Opis je automatski generiran">
          <a:extLst>
            <a:ext uri="{FF2B5EF4-FFF2-40B4-BE49-F238E27FC236}">
              <a16:creationId xmlns:a16="http://schemas.microsoft.com/office/drawing/2014/main" id="{60D6AFEE-2F6B-476D-B10C-46C3A382E488}"/>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9999890" y="105407"/>
          <a:ext cx="304255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180974</xdr:colOff>
      <xdr:row>0</xdr:row>
      <xdr:rowOff>1076986</xdr:rowOff>
    </xdr:to>
    <xdr:pic>
      <xdr:nvPicPr>
        <xdr:cNvPr id="3" name="Slika 2">
          <a:extLst>
            <a:ext uri="{FF2B5EF4-FFF2-40B4-BE49-F238E27FC236}">
              <a16:creationId xmlns:a16="http://schemas.microsoft.com/office/drawing/2014/main" id="{672CD981-511F-4706-BF18-49921FBDD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41861"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850855</xdr:colOff>
      <xdr:row>0</xdr:row>
      <xdr:rowOff>1266679</xdr:rowOff>
    </xdr:to>
    <xdr:pic>
      <xdr:nvPicPr>
        <xdr:cNvPr id="4" name="Slika 3">
          <a:extLst>
            <a:ext uri="{FF2B5EF4-FFF2-40B4-BE49-F238E27FC236}">
              <a16:creationId xmlns:a16="http://schemas.microsoft.com/office/drawing/2014/main" id="{D14D37EB-5A85-4633-BE10-1ED9350012BD}"/>
            </a:ext>
          </a:extLst>
        </xdr:cNvPr>
        <xdr:cNvPicPr>
          <a:picLocks noChangeAspect="1"/>
        </xdr:cNvPicPr>
      </xdr:nvPicPr>
      <xdr:blipFill>
        <a:blip xmlns:r="http://schemas.openxmlformats.org/officeDocument/2006/relationships" r:embed="rId3"/>
        <a:stretch>
          <a:fillRect/>
        </a:stretch>
      </xdr:blipFill>
      <xdr:spPr>
        <a:xfrm>
          <a:off x="4329383" y="95250"/>
          <a:ext cx="4331972" cy="1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964747</xdr:colOff>
      <xdr:row>0</xdr:row>
      <xdr:rowOff>1066829</xdr:rowOff>
    </xdr:to>
    <xdr:pic>
      <xdr:nvPicPr>
        <xdr:cNvPr id="3" name="Slika 2" descr="Slika na kojoj se prikazuje stol&#10;&#10;Opis je automatski generiran">
          <a:extLst>
            <a:ext uri="{FF2B5EF4-FFF2-40B4-BE49-F238E27FC236}">
              <a16:creationId xmlns:a16="http://schemas.microsoft.com/office/drawing/2014/main" id="{AC313BF8-3099-455D-A6C7-3713B709A1F4}"/>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9999890" y="105407"/>
          <a:ext cx="304255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447674</xdr:colOff>
      <xdr:row>0</xdr:row>
      <xdr:rowOff>1076986</xdr:rowOff>
    </xdr:to>
    <xdr:pic>
      <xdr:nvPicPr>
        <xdr:cNvPr id="4" name="Slika 3">
          <a:extLst>
            <a:ext uri="{FF2B5EF4-FFF2-40B4-BE49-F238E27FC236}">
              <a16:creationId xmlns:a16="http://schemas.microsoft.com/office/drawing/2014/main" id="{2764D376-122B-43E3-AB4C-058E29F23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41861"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850855</xdr:colOff>
      <xdr:row>0</xdr:row>
      <xdr:rowOff>1266679</xdr:rowOff>
    </xdr:to>
    <xdr:pic>
      <xdr:nvPicPr>
        <xdr:cNvPr id="5" name="Slika 4">
          <a:extLst>
            <a:ext uri="{FF2B5EF4-FFF2-40B4-BE49-F238E27FC236}">
              <a16:creationId xmlns:a16="http://schemas.microsoft.com/office/drawing/2014/main" id="{5BD33F0E-D18B-41C5-9EA9-8EAC89B05544}"/>
            </a:ext>
          </a:extLst>
        </xdr:cNvPr>
        <xdr:cNvPicPr>
          <a:picLocks noChangeAspect="1"/>
        </xdr:cNvPicPr>
      </xdr:nvPicPr>
      <xdr:blipFill>
        <a:blip xmlns:r="http://schemas.openxmlformats.org/officeDocument/2006/relationships" r:embed="rId3"/>
        <a:stretch>
          <a:fillRect/>
        </a:stretch>
      </xdr:blipFill>
      <xdr:spPr>
        <a:xfrm>
          <a:off x="4329383" y="95250"/>
          <a:ext cx="4331972" cy="11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669472</xdr:colOff>
      <xdr:row>0</xdr:row>
      <xdr:rowOff>1066829</xdr:rowOff>
    </xdr:to>
    <xdr:pic>
      <xdr:nvPicPr>
        <xdr:cNvPr id="2" name="Slika 1" descr="Slika na kojoj se prikazuje stol&#10;&#10;Opis je automatski generiran">
          <a:extLst>
            <a:ext uri="{FF2B5EF4-FFF2-40B4-BE49-F238E27FC236}">
              <a16:creationId xmlns:a16="http://schemas.microsoft.com/office/drawing/2014/main" id="{3996CE41-7DD3-4B6B-8E5A-B5350D0D85EF}"/>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10123715" y="105407"/>
          <a:ext cx="304255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180974</xdr:colOff>
      <xdr:row>0</xdr:row>
      <xdr:rowOff>1076986</xdr:rowOff>
    </xdr:to>
    <xdr:pic>
      <xdr:nvPicPr>
        <xdr:cNvPr id="3" name="Slika 2">
          <a:extLst>
            <a:ext uri="{FF2B5EF4-FFF2-40B4-BE49-F238E27FC236}">
              <a16:creationId xmlns:a16="http://schemas.microsoft.com/office/drawing/2014/main" id="{05316C56-7D26-44A2-A767-17AD1EB2F4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41861"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850855</xdr:colOff>
      <xdr:row>0</xdr:row>
      <xdr:rowOff>1266679</xdr:rowOff>
    </xdr:to>
    <xdr:pic>
      <xdr:nvPicPr>
        <xdr:cNvPr id="4" name="Slika 3">
          <a:extLst>
            <a:ext uri="{FF2B5EF4-FFF2-40B4-BE49-F238E27FC236}">
              <a16:creationId xmlns:a16="http://schemas.microsoft.com/office/drawing/2014/main" id="{8181C699-5E88-4155-9A0C-1644E5771379}"/>
            </a:ext>
          </a:extLst>
        </xdr:cNvPr>
        <xdr:cNvPicPr>
          <a:picLocks noChangeAspect="1"/>
        </xdr:cNvPicPr>
      </xdr:nvPicPr>
      <xdr:blipFill>
        <a:blip xmlns:r="http://schemas.openxmlformats.org/officeDocument/2006/relationships" r:embed="rId3"/>
        <a:stretch>
          <a:fillRect/>
        </a:stretch>
      </xdr:blipFill>
      <xdr:spPr>
        <a:xfrm>
          <a:off x="4624658" y="95250"/>
          <a:ext cx="4331972" cy="1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93A4-663D-47B6-B696-FCE187F6BED0}">
  <sheetPr codeName="List1"/>
  <dimension ref="A1:L47"/>
  <sheetViews>
    <sheetView topLeftCell="C1" workbookViewId="0">
      <selection activeCell="J3" sqref="J3"/>
    </sheetView>
  </sheetViews>
  <sheetFormatPr defaultRowHeight="15" x14ac:dyDescent="0.25"/>
  <cols>
    <col min="1" max="1" width="21.5703125" customWidth="1"/>
    <col min="2" max="2" width="34.42578125" customWidth="1"/>
    <col min="3" max="3" width="44.28515625" customWidth="1"/>
    <col min="4" max="4" width="26.85546875" customWidth="1"/>
    <col min="5" max="5" width="16.85546875" customWidth="1"/>
    <col min="6" max="6" width="44" customWidth="1"/>
    <col min="7" max="7" width="13.85546875" bestFit="1" customWidth="1"/>
    <col min="10" max="10" width="27.28515625" customWidth="1"/>
    <col min="12" max="12" width="34.42578125" customWidth="1"/>
  </cols>
  <sheetData>
    <row r="1" spans="1:12" ht="23.25" customHeight="1" x14ac:dyDescent="0.25">
      <c r="A1" s="6" t="s">
        <v>66</v>
      </c>
      <c r="B1" s="8" t="s">
        <v>14</v>
      </c>
      <c r="C1" s="10" t="s">
        <v>46</v>
      </c>
      <c r="D1" s="11" t="s">
        <v>73</v>
      </c>
      <c r="E1" s="5" t="s">
        <v>79</v>
      </c>
      <c r="F1" s="12" t="s">
        <v>36</v>
      </c>
      <c r="G1" s="13" t="s">
        <v>109</v>
      </c>
      <c r="H1" s="24">
        <v>1</v>
      </c>
      <c r="J1" s="14" t="s">
        <v>127</v>
      </c>
      <c r="L1" s="22" t="s">
        <v>85</v>
      </c>
    </row>
    <row r="2" spans="1:12" ht="23.25" customHeight="1" x14ac:dyDescent="0.25">
      <c r="A2" s="6" t="s">
        <v>67</v>
      </c>
      <c r="B2" s="8" t="s">
        <v>15</v>
      </c>
      <c r="C2" s="10" t="s">
        <v>47</v>
      </c>
      <c r="D2" s="11" t="s">
        <v>74</v>
      </c>
      <c r="E2" s="5" t="s">
        <v>78</v>
      </c>
      <c r="F2" s="12" t="s">
        <v>37</v>
      </c>
      <c r="G2" s="13">
        <v>44986</v>
      </c>
      <c r="H2" s="24">
        <v>1</v>
      </c>
      <c r="J2" s="14" t="s">
        <v>128</v>
      </c>
      <c r="L2" s="22" t="s">
        <v>83</v>
      </c>
    </row>
    <row r="3" spans="1:12" ht="23.25" customHeight="1" x14ac:dyDescent="0.25">
      <c r="A3" s="6" t="s">
        <v>68</v>
      </c>
      <c r="B3" s="8" t="s">
        <v>16</v>
      </c>
      <c r="C3" s="10" t="s">
        <v>48</v>
      </c>
      <c r="D3" s="11" t="s">
        <v>75</v>
      </c>
      <c r="E3" s="5" t="s">
        <v>77</v>
      </c>
      <c r="F3" s="12" t="s">
        <v>38</v>
      </c>
      <c r="G3" s="13">
        <v>45017</v>
      </c>
      <c r="H3" s="24">
        <v>1</v>
      </c>
      <c r="J3" s="14" t="s">
        <v>129</v>
      </c>
      <c r="L3" s="22" t="s">
        <v>84</v>
      </c>
    </row>
    <row r="4" spans="1:12" x14ac:dyDescent="0.25">
      <c r="B4" s="8" t="s">
        <v>17</v>
      </c>
      <c r="C4" s="10" t="s">
        <v>49</v>
      </c>
      <c r="D4" s="11" t="s">
        <v>76</v>
      </c>
      <c r="G4" s="13">
        <v>45047</v>
      </c>
      <c r="H4" s="24">
        <v>1</v>
      </c>
    </row>
    <row r="5" spans="1:12" x14ac:dyDescent="0.25">
      <c r="A5" s="7" cm="1">
        <f t="array" ref="A5">IF(OR('Osnovni podaci'!C8:D8="Mikro i malo poduzeće",'Osnovni podaci'!C8:D8="Srednje poduzeće",'Osnovni podaci'!C8:D8="Veliko poduzeće"),1,0)</f>
        <v>0</v>
      </c>
      <c r="B5" s="8" t="s">
        <v>18</v>
      </c>
      <c r="C5" s="9" t="s">
        <v>50</v>
      </c>
      <c r="G5" s="13">
        <v>45078</v>
      </c>
      <c r="H5" s="24">
        <v>1</v>
      </c>
      <c r="I5" s="24" t="str">
        <f>IF('Opis Projekta'!J4="","",VLOOKUP('Opis Projekta'!J4,sys!G1:H47,2,))</f>
        <v/>
      </c>
    </row>
    <row r="6" spans="1:12" x14ac:dyDescent="0.25">
      <c r="B6" s="8" t="s">
        <v>19</v>
      </c>
      <c r="C6" s="9" t="s">
        <v>70</v>
      </c>
      <c r="G6" s="13">
        <v>45108</v>
      </c>
      <c r="H6" s="24">
        <v>1</v>
      </c>
      <c r="I6" s="24" t="str">
        <f>IF('Opis Projekta'!J5="","",VLOOKUP('Opis Projekta'!J5,sys!G2:H47,2,))</f>
        <v/>
      </c>
    </row>
    <row r="7" spans="1:12" x14ac:dyDescent="0.25">
      <c r="B7" s="8" t="s">
        <v>20</v>
      </c>
      <c r="C7" s="9" t="s">
        <v>51</v>
      </c>
      <c r="G7" s="13">
        <v>45139</v>
      </c>
      <c r="H7" s="24">
        <v>1</v>
      </c>
    </row>
    <row r="8" spans="1:12" x14ac:dyDescent="0.25">
      <c r="A8" t="s">
        <v>130</v>
      </c>
      <c r="B8" s="8" t="s">
        <v>21</v>
      </c>
      <c r="C8" s="9" t="s">
        <v>52</v>
      </c>
      <c r="G8" s="13">
        <v>45170</v>
      </c>
      <c r="H8" s="24">
        <v>1</v>
      </c>
    </row>
    <row r="9" spans="1:12" x14ac:dyDescent="0.25">
      <c r="B9" s="8" t="s">
        <v>22</v>
      </c>
      <c r="C9" s="9" t="s">
        <v>53</v>
      </c>
      <c r="G9" s="13">
        <v>45200</v>
      </c>
      <c r="H9" s="24">
        <v>1</v>
      </c>
    </row>
    <row r="10" spans="1:12" x14ac:dyDescent="0.25">
      <c r="B10" s="8" t="s">
        <v>23</v>
      </c>
      <c r="C10" s="9" t="s">
        <v>54</v>
      </c>
      <c r="G10" s="13">
        <v>45231</v>
      </c>
      <c r="H10" s="24">
        <v>1</v>
      </c>
    </row>
    <row r="11" spans="1:12" x14ac:dyDescent="0.25">
      <c r="B11" s="8" t="s">
        <v>24</v>
      </c>
      <c r="C11" s="9" t="s">
        <v>71</v>
      </c>
      <c r="G11" s="13">
        <v>45261</v>
      </c>
      <c r="H11" s="24">
        <v>1</v>
      </c>
    </row>
    <row r="12" spans="1:12" x14ac:dyDescent="0.25">
      <c r="B12" s="8" t="s">
        <v>25</v>
      </c>
      <c r="C12" s="9" t="s">
        <v>55</v>
      </c>
      <c r="G12" s="13">
        <v>45292</v>
      </c>
      <c r="H12" s="24">
        <v>1</v>
      </c>
    </row>
    <row r="13" spans="1:12" x14ac:dyDescent="0.25">
      <c r="B13" s="8" t="s">
        <v>26</v>
      </c>
      <c r="C13" s="9" t="s">
        <v>56</v>
      </c>
      <c r="G13" s="13">
        <v>45323</v>
      </c>
      <c r="H13" s="24">
        <v>1</v>
      </c>
    </row>
    <row r="14" spans="1:12" x14ac:dyDescent="0.25">
      <c r="B14" s="8" t="s">
        <v>27</v>
      </c>
      <c r="C14" s="9" t="s">
        <v>57</v>
      </c>
      <c r="G14" s="13">
        <v>45352</v>
      </c>
      <c r="H14" s="24">
        <v>1</v>
      </c>
    </row>
    <row r="15" spans="1:12" x14ac:dyDescent="0.25">
      <c r="B15" s="8" t="s">
        <v>28</v>
      </c>
      <c r="C15" s="9" t="s">
        <v>72</v>
      </c>
      <c r="G15" s="13">
        <v>45383</v>
      </c>
      <c r="H15" s="24">
        <v>1</v>
      </c>
    </row>
    <row r="16" spans="1:12" x14ac:dyDescent="0.25">
      <c r="B16" s="8" t="s">
        <v>29</v>
      </c>
      <c r="C16" s="9" t="s">
        <v>58</v>
      </c>
      <c r="G16" s="13">
        <v>45413</v>
      </c>
      <c r="H16" s="24">
        <v>1</v>
      </c>
    </row>
    <row r="17" spans="2:8" x14ac:dyDescent="0.25">
      <c r="B17" s="8" t="s">
        <v>30</v>
      </c>
      <c r="C17" s="9" t="s">
        <v>59</v>
      </c>
      <c r="G17" s="13">
        <v>45444</v>
      </c>
      <c r="H17" s="24">
        <v>1</v>
      </c>
    </row>
    <row r="18" spans="2:8" x14ac:dyDescent="0.25">
      <c r="B18" s="8" t="s">
        <v>31</v>
      </c>
      <c r="C18" s="9" t="s">
        <v>60</v>
      </c>
      <c r="G18" s="13">
        <v>45474</v>
      </c>
      <c r="H18" s="24">
        <v>1</v>
      </c>
    </row>
    <row r="19" spans="2:8" x14ac:dyDescent="0.25">
      <c r="B19" s="8" t="s">
        <v>32</v>
      </c>
      <c r="C19" s="9" t="s">
        <v>61</v>
      </c>
      <c r="G19" s="13">
        <v>45505</v>
      </c>
      <c r="H19" s="24">
        <v>1</v>
      </c>
    </row>
    <row r="20" spans="2:8" x14ac:dyDescent="0.25">
      <c r="B20" s="8" t="s">
        <v>33</v>
      </c>
      <c r="C20" s="9" t="s">
        <v>62</v>
      </c>
      <c r="G20" s="13">
        <v>45536</v>
      </c>
      <c r="H20" s="24">
        <v>1</v>
      </c>
    </row>
    <row r="21" spans="2:8" x14ac:dyDescent="0.25">
      <c r="B21" s="8" t="s">
        <v>34</v>
      </c>
      <c r="C21" s="9" t="s">
        <v>63</v>
      </c>
      <c r="G21" s="13">
        <v>45566</v>
      </c>
      <c r="H21" s="24">
        <v>1</v>
      </c>
    </row>
    <row r="22" spans="2:8" x14ac:dyDescent="0.25">
      <c r="C22" s="9" t="s">
        <v>64</v>
      </c>
      <c r="G22" s="13">
        <v>45597</v>
      </c>
      <c r="H22" s="24">
        <v>1</v>
      </c>
    </row>
    <row r="23" spans="2:8" x14ac:dyDescent="0.25">
      <c r="C23" s="9" t="s">
        <v>65</v>
      </c>
      <c r="G23" s="13">
        <v>45627</v>
      </c>
      <c r="H23" s="24">
        <v>1</v>
      </c>
    </row>
    <row r="24" spans="2:8" x14ac:dyDescent="0.25">
      <c r="G24" s="13">
        <v>45658</v>
      </c>
      <c r="H24" s="24">
        <v>1</v>
      </c>
    </row>
    <row r="25" spans="2:8" x14ac:dyDescent="0.25">
      <c r="G25" s="13">
        <v>45689</v>
      </c>
      <c r="H25" s="24">
        <v>1</v>
      </c>
    </row>
    <row r="26" spans="2:8" x14ac:dyDescent="0.25">
      <c r="G26" s="13">
        <v>45717</v>
      </c>
      <c r="H26" s="24">
        <v>1</v>
      </c>
    </row>
    <row r="27" spans="2:8" x14ac:dyDescent="0.25">
      <c r="G27" s="13">
        <v>45748</v>
      </c>
      <c r="H27" s="24">
        <v>1</v>
      </c>
    </row>
    <row r="28" spans="2:8" x14ac:dyDescent="0.25">
      <c r="G28" s="13">
        <v>45778</v>
      </c>
      <c r="H28" s="24">
        <v>1</v>
      </c>
    </row>
    <row r="29" spans="2:8" x14ac:dyDescent="0.25">
      <c r="G29" s="13">
        <v>45809</v>
      </c>
      <c r="H29" s="24">
        <v>1</v>
      </c>
    </row>
    <row r="30" spans="2:8" x14ac:dyDescent="0.25">
      <c r="G30" s="13">
        <v>45839</v>
      </c>
      <c r="H30" s="24">
        <v>1</v>
      </c>
    </row>
    <row r="31" spans="2:8" x14ac:dyDescent="0.25">
      <c r="G31" s="13">
        <v>45870</v>
      </c>
      <c r="H31" s="24">
        <v>1</v>
      </c>
    </row>
    <row r="32" spans="2:8" x14ac:dyDescent="0.25">
      <c r="G32" s="13">
        <v>45901</v>
      </c>
      <c r="H32" s="24">
        <v>1</v>
      </c>
    </row>
    <row r="33" spans="7:8" x14ac:dyDescent="0.25">
      <c r="G33" s="13">
        <v>45931</v>
      </c>
      <c r="H33" s="24">
        <v>1</v>
      </c>
    </row>
    <row r="34" spans="7:8" x14ac:dyDescent="0.25">
      <c r="G34" s="13">
        <v>45962</v>
      </c>
      <c r="H34" s="24">
        <v>1</v>
      </c>
    </row>
    <row r="35" spans="7:8" x14ac:dyDescent="0.25">
      <c r="G35" s="13">
        <v>45992</v>
      </c>
      <c r="H35" s="24">
        <v>1</v>
      </c>
    </row>
    <row r="36" spans="7:8" x14ac:dyDescent="0.25">
      <c r="G36" s="13">
        <v>46023</v>
      </c>
      <c r="H36" s="24">
        <v>1</v>
      </c>
    </row>
    <row r="37" spans="7:8" x14ac:dyDescent="0.25">
      <c r="G37" s="13">
        <v>46054</v>
      </c>
      <c r="H37" s="24">
        <v>1</v>
      </c>
    </row>
    <row r="38" spans="7:8" x14ac:dyDescent="0.25">
      <c r="G38" s="13">
        <v>46082</v>
      </c>
      <c r="H38" s="24">
        <v>1</v>
      </c>
    </row>
    <row r="39" spans="7:8" x14ac:dyDescent="0.25">
      <c r="G39" s="13">
        <v>46113</v>
      </c>
      <c r="H39" s="24">
        <v>1</v>
      </c>
    </row>
    <row r="40" spans="7:8" x14ac:dyDescent="0.25">
      <c r="G40" s="13">
        <v>46143</v>
      </c>
      <c r="H40" s="24">
        <v>1</v>
      </c>
    </row>
    <row r="41" spans="7:8" x14ac:dyDescent="0.25">
      <c r="G41" s="13">
        <v>46174</v>
      </c>
      <c r="H41" s="24">
        <v>1</v>
      </c>
    </row>
    <row r="42" spans="7:8" x14ac:dyDescent="0.25">
      <c r="G42" s="13">
        <v>46204</v>
      </c>
      <c r="H42" s="24">
        <v>1</v>
      </c>
    </row>
    <row r="43" spans="7:8" x14ac:dyDescent="0.25">
      <c r="G43" s="13">
        <v>46235</v>
      </c>
      <c r="H43" s="24">
        <v>1</v>
      </c>
    </row>
    <row r="44" spans="7:8" x14ac:dyDescent="0.25">
      <c r="G44" s="13">
        <v>46266</v>
      </c>
      <c r="H44" s="24">
        <v>1</v>
      </c>
    </row>
    <row r="45" spans="7:8" x14ac:dyDescent="0.25">
      <c r="G45" s="13">
        <v>46296</v>
      </c>
      <c r="H45" s="24">
        <v>1</v>
      </c>
    </row>
    <row r="46" spans="7:8" x14ac:dyDescent="0.25">
      <c r="G46" s="13">
        <v>46327</v>
      </c>
      <c r="H46" s="24">
        <v>1</v>
      </c>
    </row>
    <row r="47" spans="7:8" x14ac:dyDescent="0.25">
      <c r="G47" s="13">
        <v>46357</v>
      </c>
      <c r="H47" s="24">
        <v>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3D2-FE91-4E4D-9A17-D8E18C055A8C}">
  <sheetPr codeName="List2">
    <pageSetUpPr fitToPage="1"/>
  </sheetPr>
  <dimension ref="A1:T28"/>
  <sheetViews>
    <sheetView tabSelected="1" view="pageBreakPreview" zoomScale="70" zoomScaleNormal="85" zoomScaleSheetLayoutView="70" workbookViewId="0">
      <selection activeCell="C5" sqref="C5:F6"/>
    </sheetView>
  </sheetViews>
  <sheetFormatPr defaultColWidth="9.140625" defaultRowHeight="15" x14ac:dyDescent="0.25"/>
  <cols>
    <col min="1" max="1" width="4.42578125" style="37" customWidth="1"/>
    <col min="2" max="2" width="15" style="25" customWidth="1"/>
    <col min="3" max="3" width="18.5703125" style="25" customWidth="1"/>
    <col min="4" max="4" width="9.140625" style="25" customWidth="1"/>
    <col min="5" max="5" width="13.140625" style="25" customWidth="1"/>
    <col min="6" max="6" width="23.42578125" style="25" customWidth="1"/>
    <col min="7" max="7" width="19.5703125" style="25" customWidth="1"/>
    <col min="8" max="8" width="18" style="25" customWidth="1"/>
    <col min="9" max="10" width="19.7109375" style="25" customWidth="1"/>
    <col min="11" max="11" width="15.7109375" style="25" customWidth="1"/>
    <col min="12" max="12" width="20.5703125" style="25" customWidth="1"/>
    <col min="13" max="13" width="26.42578125" style="25" customWidth="1"/>
    <col min="14" max="14" width="17.85546875" style="25" customWidth="1"/>
    <col min="15" max="15" width="20.28515625" style="25" customWidth="1"/>
    <col min="16" max="16" width="20.5703125" style="25" customWidth="1"/>
    <col min="17" max="17" width="9.140625" style="25" customWidth="1"/>
    <col min="18" max="18" width="15.42578125" style="25" customWidth="1"/>
    <col min="19" max="19" width="12.5703125" style="25" customWidth="1"/>
    <col min="20" max="26" width="9.140625" style="25" customWidth="1"/>
    <col min="27" max="27" width="6.7109375" style="25" customWidth="1"/>
    <col min="28" max="16384" width="9.140625" style="25"/>
  </cols>
  <sheetData>
    <row r="1" spans="1:20" ht="132.75" customHeight="1" thickBot="1" x14ac:dyDescent="0.5">
      <c r="A1" s="127" t="s">
        <v>112</v>
      </c>
      <c r="B1" s="128"/>
      <c r="C1" s="128"/>
      <c r="D1" s="128"/>
      <c r="E1" s="128"/>
      <c r="F1" s="128"/>
      <c r="G1" s="128"/>
      <c r="H1" s="128"/>
      <c r="I1" s="128"/>
      <c r="J1" s="128"/>
      <c r="K1" s="128"/>
      <c r="L1" s="129"/>
    </row>
    <row r="2" spans="1:20" ht="39.950000000000003" customHeight="1" thickBot="1" x14ac:dyDescent="0.3">
      <c r="A2" s="130" t="s">
        <v>114</v>
      </c>
      <c r="B2" s="131"/>
      <c r="C2" s="131"/>
      <c r="D2" s="131"/>
      <c r="E2" s="131"/>
      <c r="F2" s="131"/>
      <c r="G2" s="131"/>
      <c r="H2" s="131"/>
      <c r="I2" s="131"/>
      <c r="J2" s="131"/>
      <c r="K2" s="131"/>
      <c r="L2" s="132"/>
    </row>
    <row r="3" spans="1:20" ht="27.95" customHeight="1" thickBot="1" x14ac:dyDescent="0.3">
      <c r="A3" s="133" t="s">
        <v>44</v>
      </c>
      <c r="B3" s="134"/>
      <c r="C3" s="135"/>
      <c r="D3" s="136"/>
      <c r="E3" s="136"/>
      <c r="F3" s="136"/>
      <c r="G3" s="136"/>
      <c r="H3" s="136"/>
      <c r="I3" s="136"/>
      <c r="J3" s="136"/>
      <c r="K3" s="136"/>
      <c r="L3" s="137"/>
    </row>
    <row r="4" spans="1:20" ht="21" customHeight="1" thickBot="1" x14ac:dyDescent="0.3">
      <c r="A4" s="138" t="s">
        <v>121</v>
      </c>
      <c r="B4" s="139"/>
      <c r="C4" s="139"/>
      <c r="D4" s="139"/>
      <c r="E4" s="139"/>
      <c r="F4" s="140"/>
      <c r="G4" s="141" t="s">
        <v>122</v>
      </c>
      <c r="H4" s="141"/>
      <c r="I4" s="141"/>
      <c r="J4" s="141"/>
      <c r="K4" s="141"/>
      <c r="L4" s="142"/>
    </row>
    <row r="5" spans="1:20" ht="24.95" customHeight="1" x14ac:dyDescent="0.25">
      <c r="A5" s="143" t="s">
        <v>10</v>
      </c>
      <c r="B5" s="144"/>
      <c r="C5" s="147"/>
      <c r="D5" s="148"/>
      <c r="E5" s="148"/>
      <c r="F5" s="148"/>
      <c r="G5" s="26" t="s">
        <v>0</v>
      </c>
      <c r="H5" s="151"/>
      <c r="I5" s="151"/>
      <c r="J5" s="151"/>
      <c r="K5" s="151"/>
      <c r="L5" s="152"/>
      <c r="O5" s="27"/>
      <c r="R5" s="28"/>
      <c r="T5" s="29"/>
    </row>
    <row r="6" spans="1:20" ht="24.95" customHeight="1" x14ac:dyDescent="0.25">
      <c r="A6" s="145"/>
      <c r="B6" s="146"/>
      <c r="C6" s="149"/>
      <c r="D6" s="150"/>
      <c r="E6" s="150"/>
      <c r="F6" s="150"/>
      <c r="G6" s="30" t="s">
        <v>1</v>
      </c>
      <c r="H6" s="1"/>
      <c r="I6" s="153" t="s">
        <v>9</v>
      </c>
      <c r="J6" s="154"/>
      <c r="K6" s="155"/>
      <c r="L6" s="2"/>
      <c r="O6" s="27"/>
      <c r="R6" s="28"/>
      <c r="T6" s="29"/>
    </row>
    <row r="7" spans="1:20" ht="24.95" customHeight="1" x14ac:dyDescent="0.25">
      <c r="A7" s="90" t="s">
        <v>11</v>
      </c>
      <c r="B7" s="91"/>
      <c r="C7" s="79"/>
      <c r="D7" s="79"/>
      <c r="E7" s="79"/>
      <c r="F7" s="92"/>
      <c r="G7" s="31" t="s">
        <v>2</v>
      </c>
      <c r="H7" s="4"/>
      <c r="I7" s="32" t="s">
        <v>3</v>
      </c>
      <c r="J7" s="156"/>
      <c r="K7" s="157"/>
      <c r="L7" s="158"/>
      <c r="O7" s="27"/>
      <c r="T7" s="29"/>
    </row>
    <row r="8" spans="1:20" ht="24.95" customHeight="1" thickBot="1" x14ac:dyDescent="0.3">
      <c r="A8" s="125" t="s">
        <v>69</v>
      </c>
      <c r="B8" s="126"/>
      <c r="C8" s="161"/>
      <c r="D8" s="162"/>
      <c r="E8" s="104" t="str">
        <f>IF(C8="Mikro i malo poduzeće"," ",
IF(C8="Srednje poduzeće"," ",
IF(C8="Veliko poduzeće"," ","!!odaberite veličinu poduzeća!!")))</f>
        <v>!!odaberite veličinu poduzeća!!</v>
      </c>
      <c r="F8" s="105"/>
      <c r="G8" s="33" t="s">
        <v>12</v>
      </c>
      <c r="H8" s="159"/>
      <c r="I8" s="159"/>
      <c r="J8" s="159"/>
      <c r="K8" s="159"/>
      <c r="L8" s="160"/>
      <c r="O8" s="27"/>
      <c r="T8" s="29"/>
    </row>
    <row r="9" spans="1:20" ht="24.95" customHeight="1" x14ac:dyDescent="0.25">
      <c r="A9" s="116" t="s">
        <v>157</v>
      </c>
      <c r="B9" s="117"/>
      <c r="C9" s="117"/>
      <c r="D9" s="117"/>
      <c r="E9" s="117"/>
      <c r="F9" s="117"/>
      <c r="G9" s="117"/>
      <c r="H9" s="117"/>
      <c r="I9" s="117"/>
      <c r="J9" s="117"/>
      <c r="K9" s="117"/>
      <c r="L9" s="118"/>
      <c r="O9" s="27"/>
      <c r="T9" s="29"/>
    </row>
    <row r="10" spans="1:20" s="34" customFormat="1" ht="24.95" customHeight="1" x14ac:dyDescent="0.25">
      <c r="A10" s="102" t="s">
        <v>35</v>
      </c>
      <c r="B10" s="103"/>
      <c r="C10" s="79"/>
      <c r="D10" s="79"/>
      <c r="E10" s="79"/>
      <c r="F10" s="79"/>
      <c r="G10" s="36" t="s">
        <v>158</v>
      </c>
      <c r="H10" s="113"/>
      <c r="I10" s="113"/>
      <c r="J10" s="113"/>
      <c r="K10" s="113"/>
      <c r="L10" s="114"/>
      <c r="O10" s="27"/>
      <c r="P10" s="25"/>
      <c r="T10" s="35"/>
    </row>
    <row r="11" spans="1:20" ht="24.95" customHeight="1" x14ac:dyDescent="0.25">
      <c r="A11" s="121" t="s">
        <v>137</v>
      </c>
      <c r="B11" s="122"/>
      <c r="C11" s="74"/>
      <c r="D11" s="103" t="s">
        <v>140</v>
      </c>
      <c r="E11" s="103"/>
      <c r="F11" s="73"/>
      <c r="G11" s="36" t="s">
        <v>141</v>
      </c>
      <c r="H11" s="75"/>
      <c r="I11" s="36" t="s">
        <v>142</v>
      </c>
      <c r="J11" s="75"/>
      <c r="K11" s="36" t="s">
        <v>125</v>
      </c>
      <c r="L11" s="76">
        <f>F11-H11+J11</f>
        <v>0</v>
      </c>
      <c r="O11" s="27"/>
      <c r="T11" s="29"/>
    </row>
    <row r="12" spans="1:20" ht="24.95" customHeight="1" thickBot="1" x14ac:dyDescent="0.3">
      <c r="A12" s="119" t="s">
        <v>156</v>
      </c>
      <c r="B12" s="120"/>
      <c r="C12" s="120"/>
      <c r="D12" s="123"/>
      <c r="E12" s="123"/>
      <c r="F12" s="123"/>
      <c r="G12" s="123"/>
      <c r="H12" s="123"/>
      <c r="I12" s="123"/>
      <c r="J12" s="123"/>
      <c r="K12" s="123"/>
      <c r="L12" s="124"/>
      <c r="O12" s="27"/>
      <c r="T12" s="29"/>
    </row>
    <row r="13" spans="1:20" ht="21" customHeight="1" thickBot="1" x14ac:dyDescent="0.3">
      <c r="A13" s="109" t="s">
        <v>123</v>
      </c>
      <c r="B13" s="110"/>
      <c r="C13" s="110"/>
      <c r="D13" s="110"/>
      <c r="E13" s="110"/>
      <c r="F13" s="111"/>
      <c r="G13" s="112" t="s">
        <v>111</v>
      </c>
      <c r="H13" s="112"/>
      <c r="I13" s="112"/>
      <c r="J13" s="112"/>
      <c r="K13" s="112"/>
      <c r="L13" s="112"/>
      <c r="O13" s="37"/>
      <c r="T13" s="29"/>
    </row>
    <row r="14" spans="1:20" ht="24.95" customHeight="1" x14ac:dyDescent="0.25">
      <c r="A14" s="86" t="s">
        <v>4</v>
      </c>
      <c r="B14" s="87"/>
      <c r="C14" s="88"/>
      <c r="D14" s="88"/>
      <c r="E14" s="88"/>
      <c r="F14" s="89"/>
      <c r="G14" s="26" t="s">
        <v>4</v>
      </c>
      <c r="H14" s="88"/>
      <c r="I14" s="88"/>
      <c r="J14" s="88"/>
      <c r="K14" s="88"/>
      <c r="L14" s="115"/>
      <c r="O14" s="38"/>
      <c r="T14" s="29"/>
    </row>
    <row r="15" spans="1:20" ht="24.95" customHeight="1" x14ac:dyDescent="0.25">
      <c r="A15" s="90" t="s">
        <v>5</v>
      </c>
      <c r="B15" s="91"/>
      <c r="C15" s="79"/>
      <c r="D15" s="79"/>
      <c r="E15" s="79"/>
      <c r="F15" s="92"/>
      <c r="G15" s="31" t="s">
        <v>5</v>
      </c>
      <c r="H15" s="79"/>
      <c r="I15" s="79"/>
      <c r="J15" s="79"/>
      <c r="K15" s="79"/>
      <c r="L15" s="80"/>
      <c r="O15" s="37"/>
      <c r="T15" s="29"/>
    </row>
    <row r="16" spans="1:20" ht="24.95" customHeight="1" x14ac:dyDescent="0.25">
      <c r="A16" s="102" t="s">
        <v>6</v>
      </c>
      <c r="B16" s="103"/>
      <c r="C16" s="79"/>
      <c r="D16" s="79"/>
      <c r="E16" s="79"/>
      <c r="F16" s="80"/>
      <c r="G16" s="31" t="s">
        <v>8</v>
      </c>
      <c r="H16" s="79"/>
      <c r="I16" s="79"/>
      <c r="J16" s="79"/>
      <c r="K16" s="79"/>
      <c r="L16" s="80"/>
      <c r="O16" s="37"/>
      <c r="T16" s="29"/>
    </row>
    <row r="17" spans="1:20" ht="24.95" customHeight="1" thickBot="1" x14ac:dyDescent="0.3">
      <c r="A17" s="81" t="s">
        <v>7</v>
      </c>
      <c r="B17" s="82"/>
      <c r="C17" s="83"/>
      <c r="D17" s="83"/>
      <c r="E17" s="83"/>
      <c r="F17" s="84"/>
      <c r="G17" s="39" t="s">
        <v>13</v>
      </c>
      <c r="H17" s="83"/>
      <c r="I17" s="83"/>
      <c r="J17" s="83"/>
      <c r="K17" s="83"/>
      <c r="L17" s="85"/>
      <c r="O17" s="37"/>
      <c r="T17" s="29"/>
    </row>
    <row r="18" spans="1:20" ht="21" customHeight="1" thickBot="1" x14ac:dyDescent="0.3">
      <c r="A18" s="106" t="s">
        <v>124</v>
      </c>
      <c r="B18" s="107"/>
      <c r="C18" s="107"/>
      <c r="D18" s="107"/>
      <c r="E18" s="107"/>
      <c r="F18" s="107"/>
      <c r="G18" s="107"/>
      <c r="H18" s="107"/>
      <c r="I18" s="107"/>
      <c r="J18" s="107"/>
      <c r="K18" s="107"/>
      <c r="L18" s="108"/>
      <c r="O18" s="37"/>
      <c r="T18" s="29"/>
    </row>
    <row r="19" spans="1:20" ht="24.95" customHeight="1" x14ac:dyDescent="0.25">
      <c r="A19" s="86" t="s">
        <v>4</v>
      </c>
      <c r="B19" s="87"/>
      <c r="C19" s="88"/>
      <c r="D19" s="88"/>
      <c r="E19" s="88"/>
      <c r="F19" s="89"/>
      <c r="G19" s="86" t="s">
        <v>4</v>
      </c>
      <c r="H19" s="87"/>
      <c r="I19" s="88"/>
      <c r="J19" s="88"/>
      <c r="K19" s="88"/>
      <c r="L19" s="115"/>
      <c r="O19" s="37"/>
      <c r="T19" s="29"/>
    </row>
    <row r="20" spans="1:20" ht="24.95" customHeight="1" x14ac:dyDescent="0.25">
      <c r="A20" s="90" t="s">
        <v>5</v>
      </c>
      <c r="B20" s="91"/>
      <c r="C20" s="79"/>
      <c r="D20" s="79"/>
      <c r="E20" s="79"/>
      <c r="F20" s="92"/>
      <c r="G20" s="90" t="s">
        <v>5</v>
      </c>
      <c r="H20" s="91"/>
      <c r="I20" s="79"/>
      <c r="J20" s="79"/>
      <c r="K20" s="79"/>
      <c r="L20" s="80"/>
      <c r="M20" s="40"/>
      <c r="N20" s="40"/>
      <c r="O20" s="37"/>
      <c r="Q20" s="40"/>
      <c r="R20" s="40"/>
      <c r="S20" s="40"/>
      <c r="T20" s="29"/>
    </row>
    <row r="21" spans="1:20" ht="24.95" customHeight="1" x14ac:dyDescent="0.25">
      <c r="A21" s="102" t="s">
        <v>6</v>
      </c>
      <c r="B21" s="103"/>
      <c r="C21" s="79"/>
      <c r="D21" s="79"/>
      <c r="E21" s="79"/>
      <c r="F21" s="80"/>
      <c r="G21" s="102" t="s">
        <v>6</v>
      </c>
      <c r="H21" s="103"/>
      <c r="I21" s="79"/>
      <c r="J21" s="79"/>
      <c r="K21" s="79"/>
      <c r="L21" s="80"/>
      <c r="M21" s="40"/>
      <c r="N21" s="40"/>
      <c r="Q21" s="40"/>
      <c r="R21" s="40"/>
      <c r="S21" s="40"/>
      <c r="T21" s="29"/>
    </row>
    <row r="22" spans="1:20" ht="24.95" customHeight="1" thickBot="1" x14ac:dyDescent="0.3">
      <c r="A22" s="81" t="s">
        <v>7</v>
      </c>
      <c r="B22" s="82"/>
      <c r="C22" s="83"/>
      <c r="D22" s="83"/>
      <c r="E22" s="83"/>
      <c r="F22" s="84"/>
      <c r="G22" s="81" t="s">
        <v>7</v>
      </c>
      <c r="H22" s="82"/>
      <c r="I22" s="83"/>
      <c r="J22" s="83"/>
      <c r="K22" s="83"/>
      <c r="L22" s="85"/>
      <c r="M22" s="40"/>
      <c r="N22" s="40"/>
      <c r="O22" s="40"/>
      <c r="Q22" s="40"/>
      <c r="R22" s="40"/>
      <c r="S22" s="40"/>
      <c r="T22" s="29"/>
    </row>
    <row r="23" spans="1:20" ht="24.95" customHeight="1" x14ac:dyDescent="0.25">
      <c r="A23" s="93" t="s">
        <v>155</v>
      </c>
      <c r="B23" s="94"/>
      <c r="C23" s="94"/>
      <c r="D23" s="94"/>
      <c r="E23" s="94"/>
      <c r="F23" s="94"/>
      <c r="G23" s="94"/>
      <c r="H23" s="94"/>
      <c r="I23" s="94"/>
      <c r="J23" s="94"/>
      <c r="K23" s="94"/>
      <c r="L23" s="95"/>
      <c r="M23" s="40"/>
      <c r="N23" s="40"/>
      <c r="O23" s="40"/>
      <c r="Q23" s="40"/>
      <c r="R23" s="40"/>
      <c r="S23" s="40"/>
      <c r="T23" s="29"/>
    </row>
    <row r="24" spans="1:20" ht="24.95" customHeight="1" x14ac:dyDescent="0.25">
      <c r="A24" s="96"/>
      <c r="B24" s="97"/>
      <c r="C24" s="97"/>
      <c r="D24" s="97"/>
      <c r="E24" s="97"/>
      <c r="F24" s="97"/>
      <c r="G24" s="97"/>
      <c r="H24" s="97"/>
      <c r="I24" s="97"/>
      <c r="J24" s="97"/>
      <c r="K24" s="97"/>
      <c r="L24" s="98"/>
      <c r="M24" s="40"/>
      <c r="N24" s="40"/>
      <c r="O24" s="40"/>
      <c r="Q24" s="40"/>
      <c r="R24" s="40"/>
      <c r="S24" s="40"/>
      <c r="T24" s="29"/>
    </row>
    <row r="25" spans="1:20" ht="24.95" customHeight="1" x14ac:dyDescent="0.25">
      <c r="A25" s="96"/>
      <c r="B25" s="97"/>
      <c r="C25" s="97"/>
      <c r="D25" s="97"/>
      <c r="E25" s="97"/>
      <c r="F25" s="97"/>
      <c r="G25" s="97"/>
      <c r="H25" s="97"/>
      <c r="I25" s="97"/>
      <c r="J25" s="97"/>
      <c r="K25" s="97"/>
      <c r="L25" s="98"/>
      <c r="M25" s="40"/>
      <c r="N25" s="40"/>
      <c r="O25" s="40"/>
      <c r="Q25" s="40"/>
      <c r="R25" s="40"/>
      <c r="S25" s="40"/>
      <c r="T25" s="29"/>
    </row>
    <row r="26" spans="1:20" ht="24.95" customHeight="1" x14ac:dyDescent="0.25">
      <c r="A26" s="96"/>
      <c r="B26" s="97"/>
      <c r="C26" s="97"/>
      <c r="D26" s="97"/>
      <c r="E26" s="97"/>
      <c r="F26" s="97"/>
      <c r="G26" s="97"/>
      <c r="H26" s="97"/>
      <c r="I26" s="97"/>
      <c r="J26" s="97"/>
      <c r="K26" s="97"/>
      <c r="L26" s="98"/>
      <c r="M26" s="40"/>
      <c r="N26" s="40"/>
      <c r="O26" s="40"/>
      <c r="Q26" s="40"/>
      <c r="R26" s="40"/>
      <c r="S26" s="40"/>
      <c r="T26" s="29"/>
    </row>
    <row r="27" spans="1:20" ht="16.5" customHeight="1" x14ac:dyDescent="0.25">
      <c r="A27" s="96"/>
      <c r="B27" s="97"/>
      <c r="C27" s="97"/>
      <c r="D27" s="97"/>
      <c r="E27" s="97"/>
      <c r="F27" s="97"/>
      <c r="G27" s="97"/>
      <c r="H27" s="97"/>
      <c r="I27" s="97"/>
      <c r="J27" s="97"/>
      <c r="K27" s="97"/>
      <c r="L27" s="98"/>
      <c r="M27" s="40"/>
      <c r="N27" s="40"/>
      <c r="O27" s="40"/>
      <c r="Q27" s="40"/>
      <c r="R27" s="40"/>
      <c r="S27" s="40"/>
      <c r="T27" s="29"/>
    </row>
    <row r="28" spans="1:20" ht="22.5" customHeight="1" thickBot="1" x14ac:dyDescent="0.3">
      <c r="A28" s="99"/>
      <c r="B28" s="100"/>
      <c r="C28" s="100"/>
      <c r="D28" s="100"/>
      <c r="E28" s="100"/>
      <c r="F28" s="100"/>
      <c r="G28" s="100"/>
      <c r="H28" s="100"/>
      <c r="I28" s="100"/>
      <c r="J28" s="100"/>
      <c r="K28" s="100"/>
      <c r="L28" s="101"/>
      <c r="M28" s="40"/>
      <c r="N28" s="40"/>
      <c r="O28" s="40"/>
      <c r="Q28" s="40"/>
      <c r="R28" s="40"/>
      <c r="S28" s="40"/>
      <c r="T28" s="29"/>
    </row>
  </sheetData>
  <sheetProtection algorithmName="SHA-512" hashValue="UmViyxu5/1Tv9O11ZffC8whRYkhlOb+oY0zydgYlM0QFJrLLOCaU+gxcjm3DpeGcfp8aJf7nJxFLo5AhhyrLPA==" saltValue="W7/2rkENAjdmzJkXL1gh8w==" spinCount="100000" sheet="1" objects="1" scenarios="1"/>
  <mergeCells count="57">
    <mergeCell ref="A8:B8"/>
    <mergeCell ref="A1:L1"/>
    <mergeCell ref="A2:L2"/>
    <mergeCell ref="A3:B3"/>
    <mergeCell ref="C3:L3"/>
    <mergeCell ref="A4:F4"/>
    <mergeCell ref="G4:L4"/>
    <mergeCell ref="A5:B6"/>
    <mergeCell ref="C5:F6"/>
    <mergeCell ref="H5:L5"/>
    <mergeCell ref="I6:K6"/>
    <mergeCell ref="A7:B7"/>
    <mergeCell ref="C7:F7"/>
    <mergeCell ref="J7:L7"/>
    <mergeCell ref="H8:L8"/>
    <mergeCell ref="C8:D8"/>
    <mergeCell ref="A9:L9"/>
    <mergeCell ref="D11:E11"/>
    <mergeCell ref="A12:C12"/>
    <mergeCell ref="A11:B11"/>
    <mergeCell ref="D12:L12"/>
    <mergeCell ref="E8:F8"/>
    <mergeCell ref="A18:L18"/>
    <mergeCell ref="A13:F13"/>
    <mergeCell ref="G13:L13"/>
    <mergeCell ref="A14:B14"/>
    <mergeCell ref="A10:B10"/>
    <mergeCell ref="C10:F10"/>
    <mergeCell ref="H10:L10"/>
    <mergeCell ref="C14:F14"/>
    <mergeCell ref="H14:L14"/>
    <mergeCell ref="A16:B16"/>
    <mergeCell ref="C16:F16"/>
    <mergeCell ref="H16:L16"/>
    <mergeCell ref="A15:B15"/>
    <mergeCell ref="C15:F15"/>
    <mergeCell ref="H15:L15"/>
    <mergeCell ref="A23:L28"/>
    <mergeCell ref="I21:L21"/>
    <mergeCell ref="A22:B22"/>
    <mergeCell ref="C22:F22"/>
    <mergeCell ref="G22:H22"/>
    <mergeCell ref="I22:L22"/>
    <mergeCell ref="A21:B21"/>
    <mergeCell ref="C21:F21"/>
    <mergeCell ref="G21:H21"/>
    <mergeCell ref="I20:L20"/>
    <mergeCell ref="A17:B17"/>
    <mergeCell ref="C17:F17"/>
    <mergeCell ref="H17:L17"/>
    <mergeCell ref="G19:H19"/>
    <mergeCell ref="A19:B19"/>
    <mergeCell ref="C19:F19"/>
    <mergeCell ref="A20:B20"/>
    <mergeCell ref="C20:F20"/>
    <mergeCell ref="G20:H20"/>
    <mergeCell ref="I19:L19"/>
  </mergeCells>
  <conditionalFormatting sqref="M20:M28">
    <cfRule type="notContainsBlanks" dxfId="20" priority="11">
      <formula>LEN(TRIM(M20))&gt;0</formula>
    </cfRule>
  </conditionalFormatting>
  <dataValidations count="3">
    <dataValidation type="textLength" operator="equal" allowBlank="1" showInputMessage="1" showErrorMessage="1" errorTitle="Krivo upisan IBAN" error="IBAN se sastoji od 21 znakova" sqref="H10:L10" xr:uid="{729B6D33-75F8-48FD-9CB0-DDE233A1D837}">
      <formula1>21</formula1>
    </dataValidation>
    <dataValidation type="textLength" operator="equal" allowBlank="1" showInputMessage="1" showErrorMessage="1" errorTitle="UPOZORENJE" error="Poštanski broj se sastoji od 5 znamenki" sqref="H7" xr:uid="{250AC95E-6D0D-403E-B479-3D74479D7A99}">
      <formula1>5</formula1>
    </dataValidation>
    <dataValidation type="textLength" operator="equal" allowBlank="1" showInputMessage="1" showErrorMessage="1" errorTitle="UPOZORENJE" error="OIB broj sastoji se od 11 znakova" sqref="C16:F16 C7:F7 C21:F21 I21:L21" xr:uid="{74094659-32D8-405D-AFBC-63B5B2659012}">
      <formula1>11</formula1>
    </dataValidation>
  </dataValidations>
  <pageMargins left="0.51181102362204722" right="0.51181102362204722" top="0.35433070866141736" bottom="0.35433070866141736" header="0.31496062992125984" footer="0.31496062992125984"/>
  <pageSetup paperSize="9" scale="69" fitToHeight="0" orientation="landscape" r:id="rId1"/>
  <ignoredErrors>
    <ignoredError sqref="E8"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Upozorenje" error="Odabrati vrijednost iz padajućeg izbornika" xr:uid="{4A0A8377-F3B7-4C9A-8FCD-3940D08F3A23}">
          <x14:formula1>
            <xm:f>sys!$C$1:$C$23</xm:f>
          </x14:formula1>
          <xm:sqref>C10:F10</xm:sqref>
        </x14:dataValidation>
        <x14:dataValidation type="list" allowBlank="1" showInputMessage="1" showErrorMessage="1" errorTitle="Upozorenje" error="Odabrati vrijednost iz padajućeg izbornika" xr:uid="{5A064DBC-5A66-41A5-A3F7-FAB3A60E00F7}">
          <x14:formula1>
            <xm:f>sys!$A$1:$A$3</xm:f>
          </x14:formula1>
          <xm:sqref>C8</xm:sqref>
        </x14:dataValidation>
        <x14:dataValidation type="list" allowBlank="1" showInputMessage="1" showErrorMessage="1" errorTitle="Upozorenje" error="Odabrati vrijednost iz padajućeg izbornika" xr:uid="{88E87BB7-215D-4619-99AF-8B0E78E3FE68}">
          <x14:formula1>
            <xm:f>sys!$B$1:$B$21</xm:f>
          </x14:formula1>
          <xm:sqref>H8:L8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EFAA-65E3-48FF-8BFD-90FE727F32A5}">
  <sheetPr codeName="List3">
    <pageSetUpPr fitToPage="1"/>
  </sheetPr>
  <dimension ref="A1:W48"/>
  <sheetViews>
    <sheetView view="pageBreakPreview" zoomScale="70" zoomScaleNormal="85" zoomScaleSheetLayoutView="70" workbookViewId="0">
      <selection activeCell="A43" sqref="A43:L48"/>
    </sheetView>
  </sheetViews>
  <sheetFormatPr defaultColWidth="9.140625" defaultRowHeight="15" x14ac:dyDescent="0.25"/>
  <cols>
    <col min="1" max="1" width="4.42578125" style="37" customWidth="1"/>
    <col min="2" max="2" width="17.140625" style="25" customWidth="1"/>
    <col min="3" max="3" width="20.85546875" style="25" customWidth="1"/>
    <col min="4" max="4" width="9.140625" style="25" customWidth="1"/>
    <col min="5" max="5" width="13.140625" style="25" customWidth="1"/>
    <col min="6" max="6" width="23.42578125" style="25" customWidth="1"/>
    <col min="7" max="7" width="16.28515625" style="25" customWidth="1"/>
    <col min="8" max="8" width="17.140625" style="25" customWidth="1"/>
    <col min="9" max="9" width="21.28515625" style="25" customWidth="1"/>
    <col min="10" max="10" width="24.42578125" style="25" customWidth="1"/>
    <col min="11" max="11" width="20.140625" style="25" customWidth="1"/>
    <col min="12" max="12" width="20.5703125" style="25" customWidth="1"/>
    <col min="13" max="13" width="26.42578125" style="25" customWidth="1"/>
    <col min="14" max="14" width="17.85546875" style="25" customWidth="1"/>
    <col min="15" max="15" width="20.28515625" style="25" customWidth="1"/>
    <col min="16" max="16" width="20.5703125" style="25" customWidth="1"/>
    <col min="17" max="17" width="9.140625" style="25" customWidth="1"/>
    <col min="18" max="18" width="15.42578125" style="25" customWidth="1"/>
    <col min="19" max="19" width="12.5703125" style="25" customWidth="1"/>
    <col min="20" max="26" width="9.140625" style="25" customWidth="1"/>
    <col min="27" max="27" width="6.7109375" style="25" customWidth="1"/>
    <col min="28" max="16384" width="9.140625" style="25"/>
  </cols>
  <sheetData>
    <row r="1" spans="1:20" ht="132.75" customHeight="1" thickBot="1" x14ac:dyDescent="0.5">
      <c r="A1" s="127" t="s">
        <v>112</v>
      </c>
      <c r="B1" s="128"/>
      <c r="C1" s="128"/>
      <c r="D1" s="128"/>
      <c r="E1" s="128"/>
      <c r="F1" s="128"/>
      <c r="G1" s="128"/>
      <c r="H1" s="128"/>
      <c r="I1" s="128"/>
      <c r="J1" s="128"/>
      <c r="K1" s="128"/>
      <c r="L1" s="129"/>
    </row>
    <row r="2" spans="1:20" ht="39.950000000000003" customHeight="1" thickBot="1" x14ac:dyDescent="0.3">
      <c r="A2" s="130" t="s">
        <v>113</v>
      </c>
      <c r="B2" s="131"/>
      <c r="C2" s="131"/>
      <c r="D2" s="131"/>
      <c r="E2" s="131"/>
      <c r="F2" s="131"/>
      <c r="G2" s="131"/>
      <c r="H2" s="131"/>
      <c r="I2" s="131"/>
      <c r="J2" s="131"/>
      <c r="K2" s="131"/>
      <c r="L2" s="132"/>
    </row>
    <row r="3" spans="1:20" ht="27.95" customHeight="1" thickBot="1" x14ac:dyDescent="0.3">
      <c r="A3" s="133" t="s">
        <v>44</v>
      </c>
      <c r="B3" s="134"/>
      <c r="C3" s="205">
        <f>'Osnovni podaci'!C3</f>
        <v>0</v>
      </c>
      <c r="D3" s="206"/>
      <c r="E3" s="206"/>
      <c r="F3" s="206"/>
      <c r="G3" s="206"/>
      <c r="H3" s="206"/>
      <c r="I3" s="206"/>
      <c r="J3" s="206"/>
      <c r="K3" s="206"/>
      <c r="L3" s="207"/>
    </row>
    <row r="4" spans="1:20" ht="30" customHeight="1" x14ac:dyDescent="0.3">
      <c r="A4" s="163" t="s">
        <v>126</v>
      </c>
      <c r="B4" s="164"/>
      <c r="C4" s="167" t="str">
        <f>IF(C5="A1 Fotonaponska elektrana"," ",
IF(C5="A2 Elektrana na biomasu"," ",
IF(C5="A3 Bioplinska elektrana"," ","!!odaberite vrstu ulaganja!!")))</f>
        <v>!!odaberite vrstu ulaganja!!</v>
      </c>
      <c r="D4" s="167"/>
      <c r="E4" s="168"/>
      <c r="F4" s="192" t="s">
        <v>120</v>
      </c>
      <c r="G4" s="192"/>
      <c r="H4" s="188" t="s">
        <v>107</v>
      </c>
      <c r="I4" s="189"/>
      <c r="J4" s="63"/>
      <c r="K4" s="169" t="str">
        <f>IF(sys!I5=1," ","!!izaberi početak provedbe projekta!!")</f>
        <v>!!izaberi početak provedbe projekta!!</v>
      </c>
      <c r="L4" s="170"/>
    </row>
    <row r="5" spans="1:20" ht="30" customHeight="1" thickBot="1" x14ac:dyDescent="0.3">
      <c r="A5" s="165"/>
      <c r="B5" s="166"/>
      <c r="C5" s="186"/>
      <c r="D5" s="186"/>
      <c r="E5" s="187"/>
      <c r="F5" s="193"/>
      <c r="G5" s="193"/>
      <c r="H5" s="190" t="s">
        <v>108</v>
      </c>
      <c r="I5" s="191"/>
      <c r="J5" s="64"/>
      <c r="K5" s="176" t="str">
        <f>IF(sys!I6=1," ","!!izaberi početak provedbe projekta!!")</f>
        <v>!!izaberi početak provedbe projekta!!</v>
      </c>
      <c r="L5" s="177"/>
    </row>
    <row r="6" spans="1:20" ht="24.75" customHeight="1" x14ac:dyDescent="0.25">
      <c r="A6" s="163" t="s">
        <v>135</v>
      </c>
      <c r="B6" s="192"/>
      <c r="C6" s="192"/>
      <c r="D6" s="192"/>
      <c r="E6" s="192"/>
      <c r="F6" s="192"/>
      <c r="G6" s="192"/>
      <c r="H6" s="270"/>
      <c r="I6" s="270"/>
      <c r="J6" s="270"/>
      <c r="K6" s="270"/>
      <c r="L6" s="271"/>
    </row>
    <row r="7" spans="1:20" ht="60.75" customHeight="1" x14ac:dyDescent="0.25">
      <c r="A7" s="272"/>
      <c r="B7" s="273"/>
      <c r="C7" s="273"/>
      <c r="D7" s="273"/>
      <c r="E7" s="273"/>
      <c r="F7" s="273"/>
      <c r="G7" s="273"/>
      <c r="H7" s="273"/>
      <c r="I7" s="273"/>
      <c r="J7" s="273"/>
      <c r="K7" s="273"/>
      <c r="L7" s="274"/>
    </row>
    <row r="8" spans="1:20" ht="65.25" customHeight="1" thickBot="1" x14ac:dyDescent="0.3">
      <c r="A8" s="275"/>
      <c r="B8" s="186"/>
      <c r="C8" s="186"/>
      <c r="D8" s="186"/>
      <c r="E8" s="186"/>
      <c r="F8" s="186"/>
      <c r="G8" s="186"/>
      <c r="H8" s="186"/>
      <c r="I8" s="186"/>
      <c r="J8" s="186"/>
      <c r="K8" s="186"/>
      <c r="L8" s="187"/>
    </row>
    <row r="9" spans="1:20" ht="30" customHeight="1" x14ac:dyDescent="0.25">
      <c r="A9" s="214" t="s">
        <v>87</v>
      </c>
      <c r="B9" s="215"/>
      <c r="C9" s="215"/>
      <c r="D9" s="215"/>
      <c r="E9" s="215"/>
      <c r="F9" s="215"/>
      <c r="G9" s="215"/>
      <c r="H9" s="215"/>
      <c r="I9" s="215"/>
      <c r="J9" s="215"/>
      <c r="K9" s="215"/>
      <c r="L9" s="216"/>
      <c r="N9" s="40"/>
      <c r="O9" s="40"/>
      <c r="Q9" s="40"/>
      <c r="R9" s="40"/>
      <c r="S9" s="40"/>
      <c r="T9" s="29"/>
    </row>
    <row r="10" spans="1:20" ht="26.25" customHeight="1" x14ac:dyDescent="0.25">
      <c r="A10" s="171" t="s">
        <v>0</v>
      </c>
      <c r="B10" s="172"/>
      <c r="C10" s="208"/>
      <c r="D10" s="208"/>
      <c r="E10" s="208"/>
      <c r="F10" s="208"/>
      <c r="G10" s="36" t="s">
        <v>1</v>
      </c>
      <c r="H10" s="15"/>
      <c r="I10" s="209" t="s">
        <v>9</v>
      </c>
      <c r="J10" s="210"/>
      <c r="K10" s="211"/>
      <c r="L10" s="16"/>
      <c r="N10" s="40"/>
      <c r="O10" s="40"/>
      <c r="Q10" s="40"/>
      <c r="R10" s="40"/>
      <c r="S10" s="40"/>
      <c r="T10" s="29"/>
    </row>
    <row r="11" spans="1:20" ht="31.5" customHeight="1" thickBot="1" x14ac:dyDescent="0.3">
      <c r="A11" s="178" t="s">
        <v>2</v>
      </c>
      <c r="B11" s="179"/>
      <c r="C11" s="4"/>
      <c r="D11" s="77" t="s">
        <v>3</v>
      </c>
      <c r="E11" s="180"/>
      <c r="F11" s="181"/>
      <c r="G11" s="41" t="s">
        <v>12</v>
      </c>
      <c r="H11" s="182"/>
      <c r="I11" s="183"/>
      <c r="J11" s="78" t="s">
        <v>82</v>
      </c>
      <c r="K11" s="184" t="str">
        <f>IF(OR(H11="I. Zagrebačka županija",H11="II. Krapinsko-zagorska županija",H11="VI. Koprivničko-križevačka županija",H11="V. Varaždinska županija",H11="XX. Međimurska županija"),"HR06 Sjeverna Hrvatska",
IF(OR(H11="VII. Bjelovarsko-bilogorska županija",H11="X. Virovitičko-podravska županija",H11="XI. Požeško-slavonska županija",H11="XII. Brodsko-posavska županija",H11="XIV. Osječko-baranjska županija",H11="XVI. Vukovarsko-srijemska županija",H11="IV. Karlovačka županija",H11="III. Sisačko-moslavačka županija"),"HR02 Panonska Hrvatska",
IF(OR(H11="VIII. Primorsko-goranska županija",H11="IX. Ličko-senjska županija",H11="XIII. Zadarska županija",H11="XV. Šibensko-kninska županija",H11="XVII. Splitsko-dalmatinska županija",H11="XIX. Dubrovačko-neretvanska županija",H11="XVIII. Istarska županija"),"HR03 Jadranska Hrvatska",
IF(H11="XXI. Grad Zagreb","HR05 Grad Zagreb","!!odaberite županiju u kojoj se nalazi lokacija provedbe projekta!!"))))</f>
        <v>!!odaberite županiju u kojoj se nalazi lokacija provedbe projekta!!</v>
      </c>
      <c r="L11" s="185"/>
      <c r="N11" s="40"/>
      <c r="O11" s="40"/>
      <c r="Q11" s="40"/>
      <c r="R11" s="40"/>
      <c r="S11" s="40"/>
      <c r="T11" s="29"/>
    </row>
    <row r="12" spans="1:20" ht="44.25" customHeight="1" thickBot="1" x14ac:dyDescent="0.3">
      <c r="A12" s="220" t="s">
        <v>117</v>
      </c>
      <c r="B12" s="221"/>
      <c r="C12" s="221"/>
      <c r="D12" s="221"/>
      <c r="E12" s="221"/>
      <c r="F12" s="42" t="s">
        <v>45</v>
      </c>
      <c r="G12" s="42" t="s">
        <v>116</v>
      </c>
      <c r="H12" s="42" t="s">
        <v>115</v>
      </c>
      <c r="I12" s="42" t="s">
        <v>118</v>
      </c>
      <c r="J12" s="222" t="s">
        <v>138</v>
      </c>
      <c r="K12" s="222"/>
      <c r="L12" s="223"/>
      <c r="N12" s="40"/>
      <c r="O12" s="40"/>
      <c r="Q12" s="40"/>
      <c r="R12" s="40"/>
      <c r="S12" s="40"/>
      <c r="T12" s="29"/>
    </row>
    <row r="13" spans="1:20" ht="28.5" customHeight="1" x14ac:dyDescent="0.25">
      <c r="A13" s="43" t="s">
        <v>39</v>
      </c>
      <c r="B13" s="224"/>
      <c r="C13" s="224"/>
      <c r="D13" s="224"/>
      <c r="E13" s="224"/>
      <c r="F13" s="17"/>
      <c r="G13" s="17"/>
      <c r="H13" s="17"/>
      <c r="I13" s="17"/>
      <c r="J13" s="225" t="str">
        <f>IF(I13="Prijavitelj je vlasnik","Nije Primjenjivo",IF(I13="Prijavitelj je suvlasnik","Ostali suvlasnici su suglasni",IF(I13="Prijavitelj nije vlasnik / Prijavitelj je korisnik","Vlasnici/suvlasnici su suglasni / Prijavitelj ima pravo na provedbu projektnih aktivnosti na temelju odgovarajućeg dokumenta","!definirajte vlasništvo građevine!")))</f>
        <v>!definirajte vlasništvo građevine!</v>
      </c>
      <c r="K13" s="225"/>
      <c r="L13" s="226"/>
      <c r="N13" s="40"/>
      <c r="O13" s="40"/>
      <c r="Q13" s="40"/>
      <c r="R13" s="40"/>
      <c r="S13" s="40"/>
      <c r="T13" s="29"/>
    </row>
    <row r="14" spans="1:20" ht="28.5" customHeight="1" x14ac:dyDescent="0.25">
      <c r="A14" s="44" t="s">
        <v>40</v>
      </c>
      <c r="B14" s="227"/>
      <c r="C14" s="227"/>
      <c r="D14" s="227"/>
      <c r="E14" s="227"/>
      <c r="F14" s="18"/>
      <c r="G14" s="18"/>
      <c r="H14" s="18"/>
      <c r="I14" s="19"/>
      <c r="J14" s="278" t="str">
        <f t="shared" ref="J14:J27" si="0">IF(I14="Prijavitelj je vlasnik","Nije Primjenjivo",IF(I14="Prijavitelj je suvlasnik","Ostali suvlasnici su suglasni",IF(I14="Prijavitelj nije vlasnik / Prijavitelj je korisnik","Vlasnici/suvlasnici su suglasni / Prijavitelj ima pravo na provedbu projektnih aktivnosti na temelju odgovarajućeg dokumenta","!definirajte vlasništvo građevine!")))</f>
        <v>!definirajte vlasništvo građevine!</v>
      </c>
      <c r="K14" s="279"/>
      <c r="L14" s="280"/>
      <c r="N14" s="40"/>
      <c r="O14" s="40"/>
      <c r="Q14" s="40"/>
      <c r="R14" s="40"/>
      <c r="S14" s="40"/>
      <c r="T14" s="29"/>
    </row>
    <row r="15" spans="1:20" ht="28.5" customHeight="1" x14ac:dyDescent="0.25">
      <c r="A15" s="44" t="s">
        <v>41</v>
      </c>
      <c r="B15" s="227"/>
      <c r="C15" s="227"/>
      <c r="D15" s="227"/>
      <c r="E15" s="227"/>
      <c r="F15" s="18"/>
      <c r="G15" s="18"/>
      <c r="H15" s="18"/>
      <c r="I15" s="19"/>
      <c r="J15" s="278" t="str">
        <f t="shared" ref="J15:J26" si="1">IF(I15="Prijavitelj je vlasnik","Nije Primjenjivo",IF(I15="Prijavitelj je suvlasnik","Ostali suvlasnici su suglasni",IF(I15="Prijavitelj nije vlasnik / Prijavitelj je korisnik","Vlasnici/suvlasnici su suglasni / Prijavitelj ima pravo na provedbu projektnih aktivnosti na temelju odgovarajućeg dokumenta","!definirajte vlasništvo građevine!")))</f>
        <v>!definirajte vlasništvo građevine!</v>
      </c>
      <c r="K15" s="279"/>
      <c r="L15" s="280"/>
      <c r="N15" s="40"/>
      <c r="O15" s="40"/>
      <c r="Q15" s="40"/>
      <c r="R15" s="40"/>
      <c r="S15" s="40"/>
      <c r="T15" s="29"/>
    </row>
    <row r="16" spans="1:20" ht="28.5" customHeight="1" x14ac:dyDescent="0.25">
      <c r="A16" s="44" t="s">
        <v>42</v>
      </c>
      <c r="B16" s="227"/>
      <c r="C16" s="227"/>
      <c r="D16" s="227"/>
      <c r="E16" s="227"/>
      <c r="F16" s="18"/>
      <c r="G16" s="18"/>
      <c r="H16" s="18"/>
      <c r="I16" s="19"/>
      <c r="J16" s="278" t="str">
        <f t="shared" si="1"/>
        <v>!definirajte vlasništvo građevine!</v>
      </c>
      <c r="K16" s="279"/>
      <c r="L16" s="280"/>
      <c r="N16" s="40"/>
      <c r="O16" s="40"/>
      <c r="Q16" s="40"/>
      <c r="R16" s="40"/>
      <c r="S16" s="40"/>
      <c r="T16" s="29"/>
    </row>
    <row r="17" spans="1:23" ht="28.5" customHeight="1" x14ac:dyDescent="0.25">
      <c r="A17" s="44" t="s">
        <v>43</v>
      </c>
      <c r="B17" s="227"/>
      <c r="C17" s="227"/>
      <c r="D17" s="227"/>
      <c r="E17" s="227"/>
      <c r="F17" s="18"/>
      <c r="G17" s="18"/>
      <c r="H17" s="18"/>
      <c r="I17" s="19"/>
      <c r="J17" s="278" t="str">
        <f t="shared" si="1"/>
        <v>!definirajte vlasništvo građevine!</v>
      </c>
      <c r="K17" s="279"/>
      <c r="L17" s="280"/>
      <c r="N17" s="40"/>
      <c r="O17" s="40"/>
      <c r="Q17" s="40"/>
      <c r="R17" s="40"/>
      <c r="S17" s="40"/>
      <c r="T17" s="29"/>
    </row>
    <row r="18" spans="1:23" ht="28.5" customHeight="1" x14ac:dyDescent="0.25">
      <c r="A18" s="44" t="s">
        <v>159</v>
      </c>
      <c r="B18" s="227"/>
      <c r="C18" s="227"/>
      <c r="D18" s="227"/>
      <c r="E18" s="227"/>
      <c r="F18" s="18"/>
      <c r="G18" s="18"/>
      <c r="H18" s="18"/>
      <c r="I18" s="19"/>
      <c r="J18" s="278" t="str">
        <f t="shared" si="1"/>
        <v>!definirajte vlasništvo građevine!</v>
      </c>
      <c r="K18" s="279"/>
      <c r="L18" s="280"/>
      <c r="N18" s="40"/>
      <c r="O18" s="40"/>
      <c r="Q18" s="40"/>
      <c r="R18" s="40"/>
      <c r="S18" s="40"/>
      <c r="T18" s="29"/>
    </row>
    <row r="19" spans="1:23" ht="28.5" customHeight="1" x14ac:dyDescent="0.25">
      <c r="A19" s="44" t="s">
        <v>160</v>
      </c>
      <c r="B19" s="227"/>
      <c r="C19" s="227"/>
      <c r="D19" s="227"/>
      <c r="E19" s="227"/>
      <c r="F19" s="18"/>
      <c r="G19" s="18"/>
      <c r="H19" s="18"/>
      <c r="I19" s="19"/>
      <c r="J19" s="278" t="str">
        <f t="shared" si="1"/>
        <v>!definirajte vlasništvo građevine!</v>
      </c>
      <c r="K19" s="279"/>
      <c r="L19" s="280"/>
      <c r="N19" s="40"/>
      <c r="O19" s="40"/>
      <c r="Q19" s="40"/>
      <c r="R19" s="40"/>
      <c r="S19" s="40"/>
      <c r="T19" s="29"/>
    </row>
    <row r="20" spans="1:23" ht="28.5" customHeight="1" x14ac:dyDescent="0.25">
      <c r="A20" s="44" t="s">
        <v>161</v>
      </c>
      <c r="B20" s="227"/>
      <c r="C20" s="227"/>
      <c r="D20" s="227"/>
      <c r="E20" s="227"/>
      <c r="F20" s="18"/>
      <c r="G20" s="18"/>
      <c r="H20" s="18"/>
      <c r="I20" s="19"/>
      <c r="J20" s="278" t="str">
        <f t="shared" si="1"/>
        <v>!definirajte vlasništvo građevine!</v>
      </c>
      <c r="K20" s="279"/>
      <c r="L20" s="280"/>
      <c r="N20" s="40"/>
      <c r="O20" s="40"/>
      <c r="Q20" s="40"/>
      <c r="R20" s="40"/>
      <c r="S20" s="40"/>
      <c r="T20" s="29"/>
    </row>
    <row r="21" spans="1:23" ht="28.5" customHeight="1" x14ac:dyDescent="0.25">
      <c r="A21" s="44" t="s">
        <v>162</v>
      </c>
      <c r="B21" s="227"/>
      <c r="C21" s="227"/>
      <c r="D21" s="227"/>
      <c r="E21" s="227"/>
      <c r="F21" s="18"/>
      <c r="G21" s="18"/>
      <c r="H21" s="18"/>
      <c r="I21" s="19"/>
      <c r="J21" s="278" t="str">
        <f t="shared" si="1"/>
        <v>!definirajte vlasništvo građevine!</v>
      </c>
      <c r="K21" s="279"/>
      <c r="L21" s="280"/>
      <c r="N21" s="40"/>
      <c r="O21" s="40"/>
      <c r="Q21" s="40"/>
      <c r="R21" s="40"/>
      <c r="S21" s="40"/>
      <c r="T21" s="29"/>
    </row>
    <row r="22" spans="1:23" ht="28.5" customHeight="1" x14ac:dyDescent="0.25">
      <c r="A22" s="44" t="s">
        <v>163</v>
      </c>
      <c r="B22" s="227"/>
      <c r="C22" s="227"/>
      <c r="D22" s="227"/>
      <c r="E22" s="227"/>
      <c r="F22" s="18"/>
      <c r="G22" s="18"/>
      <c r="H22" s="18"/>
      <c r="I22" s="19"/>
      <c r="J22" s="278" t="str">
        <f t="shared" si="1"/>
        <v>!definirajte vlasništvo građevine!</v>
      </c>
      <c r="K22" s="279"/>
      <c r="L22" s="280"/>
      <c r="N22" s="40"/>
      <c r="O22" s="40"/>
      <c r="Q22" s="40"/>
      <c r="R22" s="40"/>
      <c r="S22" s="40"/>
      <c r="T22" s="29"/>
    </row>
    <row r="23" spans="1:23" ht="28.5" customHeight="1" x14ac:dyDescent="0.25">
      <c r="A23" s="44" t="s">
        <v>164</v>
      </c>
      <c r="B23" s="227"/>
      <c r="C23" s="227"/>
      <c r="D23" s="227"/>
      <c r="E23" s="227"/>
      <c r="F23" s="18"/>
      <c r="G23" s="18"/>
      <c r="H23" s="18"/>
      <c r="I23" s="19"/>
      <c r="J23" s="278" t="str">
        <f t="shared" si="1"/>
        <v>!definirajte vlasništvo građevine!</v>
      </c>
      <c r="K23" s="279"/>
      <c r="L23" s="280"/>
      <c r="N23" s="40"/>
      <c r="O23" s="40"/>
      <c r="Q23" s="40"/>
      <c r="R23" s="40"/>
      <c r="S23" s="40"/>
      <c r="T23" s="29"/>
    </row>
    <row r="24" spans="1:23" ht="28.5" customHeight="1" x14ac:dyDescent="0.25">
      <c r="A24" s="44" t="s">
        <v>165</v>
      </c>
      <c r="B24" s="227"/>
      <c r="C24" s="227"/>
      <c r="D24" s="227"/>
      <c r="E24" s="227"/>
      <c r="F24" s="18"/>
      <c r="G24" s="18"/>
      <c r="H24" s="18"/>
      <c r="I24" s="19"/>
      <c r="J24" s="278" t="str">
        <f t="shared" si="1"/>
        <v>!definirajte vlasništvo građevine!</v>
      </c>
      <c r="K24" s="279"/>
      <c r="L24" s="280"/>
      <c r="N24" s="40"/>
      <c r="O24" s="40"/>
      <c r="Q24" s="40"/>
      <c r="R24" s="40"/>
      <c r="S24" s="40"/>
      <c r="T24" s="29"/>
    </row>
    <row r="25" spans="1:23" ht="28.5" customHeight="1" x14ac:dyDescent="0.25">
      <c r="A25" s="44" t="s">
        <v>166</v>
      </c>
      <c r="B25" s="227"/>
      <c r="C25" s="227"/>
      <c r="D25" s="227"/>
      <c r="E25" s="227"/>
      <c r="F25" s="18"/>
      <c r="G25" s="18"/>
      <c r="H25" s="18"/>
      <c r="I25" s="19"/>
      <c r="J25" s="278" t="str">
        <f t="shared" si="1"/>
        <v>!definirajte vlasništvo građevine!</v>
      </c>
      <c r="K25" s="279"/>
      <c r="L25" s="280"/>
      <c r="N25" s="40"/>
      <c r="O25" s="40"/>
      <c r="Q25" s="40"/>
      <c r="R25" s="40"/>
      <c r="S25" s="40"/>
      <c r="T25" s="29"/>
    </row>
    <row r="26" spans="1:23" ht="28.5" customHeight="1" x14ac:dyDescent="0.25">
      <c r="A26" s="44" t="s">
        <v>167</v>
      </c>
      <c r="B26" s="227"/>
      <c r="C26" s="227"/>
      <c r="D26" s="227"/>
      <c r="E26" s="227"/>
      <c r="F26" s="18"/>
      <c r="G26" s="18"/>
      <c r="H26" s="18"/>
      <c r="I26" s="19"/>
      <c r="J26" s="278" t="str">
        <f t="shared" si="1"/>
        <v>!definirajte vlasništvo građevine!</v>
      </c>
      <c r="K26" s="279"/>
      <c r="L26" s="280"/>
      <c r="N26" s="40"/>
      <c r="O26" s="40"/>
      <c r="Q26" s="40"/>
      <c r="R26" s="40"/>
      <c r="S26" s="40"/>
      <c r="T26" s="29"/>
    </row>
    <row r="27" spans="1:23" ht="28.5" customHeight="1" thickBot="1" x14ac:dyDescent="0.3">
      <c r="A27" s="313" t="s">
        <v>168</v>
      </c>
      <c r="B27" s="123"/>
      <c r="C27" s="123"/>
      <c r="D27" s="123"/>
      <c r="E27" s="123"/>
      <c r="F27" s="314"/>
      <c r="G27" s="314"/>
      <c r="H27" s="314"/>
      <c r="I27" s="315"/>
      <c r="J27" s="316" t="str">
        <f t="shared" si="0"/>
        <v>!definirajte vlasništvo građevine!</v>
      </c>
      <c r="K27" s="317"/>
      <c r="L27" s="318"/>
      <c r="N27" s="40"/>
      <c r="O27" s="40"/>
      <c r="Q27" s="40"/>
      <c r="R27" s="40"/>
      <c r="S27" s="40"/>
      <c r="T27" s="29"/>
    </row>
    <row r="28" spans="1:23" ht="40.5" customHeight="1" thickBot="1" x14ac:dyDescent="0.3">
      <c r="A28" s="220" t="s">
        <v>132</v>
      </c>
      <c r="B28" s="221"/>
      <c r="C28" s="221"/>
      <c r="D28" s="276"/>
      <c r="E28" s="276"/>
      <c r="F28" s="276"/>
      <c r="G28" s="42" t="s">
        <v>133</v>
      </c>
      <c r="H28" s="276"/>
      <c r="I28" s="276"/>
      <c r="J28" s="42" t="s">
        <v>134</v>
      </c>
      <c r="K28" s="276"/>
      <c r="L28" s="277"/>
      <c r="N28" s="40"/>
      <c r="O28" s="40"/>
      <c r="Q28" s="40"/>
      <c r="R28" s="40"/>
      <c r="S28" s="40"/>
      <c r="T28" s="29"/>
    </row>
    <row r="29" spans="1:23" s="48" customFormat="1" ht="40.5" customHeight="1" thickBot="1" x14ac:dyDescent="0.3">
      <c r="A29" s="194" t="s">
        <v>106</v>
      </c>
      <c r="B29" s="195"/>
      <c r="C29" s="195"/>
      <c r="D29" s="195" t="s">
        <v>97</v>
      </c>
      <c r="E29" s="195"/>
      <c r="F29" s="195"/>
      <c r="G29" s="251" t="s">
        <v>98</v>
      </c>
      <c r="H29" s="252"/>
      <c r="I29" s="252"/>
      <c r="J29" s="252"/>
      <c r="K29" s="252"/>
      <c r="L29" s="253"/>
      <c r="M29" s="25"/>
      <c r="N29" s="45"/>
      <c r="O29" s="45"/>
      <c r="P29" s="46"/>
      <c r="Q29" s="45"/>
      <c r="R29" s="45"/>
      <c r="S29" s="45"/>
      <c r="T29" s="47"/>
      <c r="U29" s="46"/>
      <c r="V29" s="46"/>
      <c r="W29" s="46"/>
    </row>
    <row r="30" spans="1:23" s="48" customFormat="1" ht="83.25" customHeight="1" x14ac:dyDescent="0.25">
      <c r="A30" s="239" t="s">
        <v>94</v>
      </c>
      <c r="B30" s="240"/>
      <c r="C30" s="240"/>
      <c r="D30" s="245" t="s">
        <v>103</v>
      </c>
      <c r="E30" s="245"/>
      <c r="F30" s="49" t="s">
        <v>136</v>
      </c>
      <c r="G30" s="49" t="s">
        <v>100</v>
      </c>
      <c r="H30" s="49" t="s">
        <v>104</v>
      </c>
      <c r="I30" s="49" t="s">
        <v>101</v>
      </c>
      <c r="J30" s="49" t="s">
        <v>105</v>
      </c>
      <c r="K30" s="245" t="s">
        <v>110</v>
      </c>
      <c r="L30" s="246"/>
      <c r="M30" s="25"/>
      <c r="N30" s="45"/>
      <c r="O30" s="45"/>
      <c r="P30" s="46"/>
      <c r="Q30" s="45"/>
      <c r="R30" s="45"/>
      <c r="S30" s="45"/>
      <c r="T30" s="47"/>
      <c r="U30" s="46"/>
      <c r="V30" s="46"/>
      <c r="W30" s="46"/>
    </row>
    <row r="31" spans="1:23" s="48" customFormat="1" ht="24.95" customHeight="1" x14ac:dyDescent="0.25">
      <c r="A31" s="228" t="s">
        <v>95</v>
      </c>
      <c r="B31" s="219"/>
      <c r="C31" s="219"/>
      <c r="D31" s="254">
        <v>0</v>
      </c>
      <c r="E31" s="254"/>
      <c r="F31" s="21">
        <v>0</v>
      </c>
      <c r="G31" s="21">
        <v>0</v>
      </c>
      <c r="H31" s="21">
        <v>0</v>
      </c>
      <c r="I31" s="21">
        <v>0</v>
      </c>
      <c r="J31" s="21">
        <v>0</v>
      </c>
      <c r="K31" s="255">
        <v>0</v>
      </c>
      <c r="L31" s="256"/>
      <c r="M31" s="25"/>
      <c r="N31" s="45"/>
      <c r="O31" s="45"/>
      <c r="P31" s="46"/>
      <c r="Q31" s="45"/>
      <c r="R31" s="45"/>
      <c r="S31" s="45"/>
      <c r="T31" s="47"/>
      <c r="U31" s="46"/>
      <c r="V31" s="46"/>
      <c r="W31" s="46"/>
    </row>
    <row r="32" spans="1:23" s="48" customFormat="1" ht="24.95" customHeight="1" x14ac:dyDescent="0.25">
      <c r="A32" s="228" t="s">
        <v>96</v>
      </c>
      <c r="B32" s="219"/>
      <c r="C32" s="219"/>
      <c r="D32" s="254">
        <v>0</v>
      </c>
      <c r="E32" s="254"/>
      <c r="F32" s="21">
        <v>0</v>
      </c>
      <c r="G32" s="21">
        <v>0</v>
      </c>
      <c r="H32" s="21">
        <v>0</v>
      </c>
      <c r="I32" s="21">
        <v>0</v>
      </c>
      <c r="J32" s="21">
        <v>0</v>
      </c>
      <c r="K32" s="255">
        <v>0</v>
      </c>
      <c r="L32" s="256"/>
      <c r="M32" s="25"/>
      <c r="N32" s="45"/>
      <c r="O32" s="45"/>
      <c r="P32" s="46"/>
      <c r="Q32" s="45"/>
      <c r="R32" s="45"/>
      <c r="S32" s="45"/>
      <c r="T32" s="47"/>
      <c r="U32" s="46"/>
      <c r="V32" s="46"/>
      <c r="W32" s="46"/>
    </row>
    <row r="33" spans="1:23" s="48" customFormat="1" ht="24.95" customHeight="1" x14ac:dyDescent="0.25">
      <c r="A33" s="229" t="s">
        <v>102</v>
      </c>
      <c r="B33" s="230"/>
      <c r="C33" s="230"/>
      <c r="D33" s="257">
        <f>D32-D31</f>
        <v>0</v>
      </c>
      <c r="E33" s="257"/>
      <c r="F33" s="50">
        <f>F32-F31</f>
        <v>0</v>
      </c>
      <c r="G33" s="50">
        <f t="shared" ref="G33:K33" si="2">G32-G31</f>
        <v>0</v>
      </c>
      <c r="H33" s="50">
        <f t="shared" si="2"/>
        <v>0</v>
      </c>
      <c r="I33" s="50">
        <f t="shared" si="2"/>
        <v>0</v>
      </c>
      <c r="J33" s="50">
        <f t="shared" si="2"/>
        <v>0</v>
      </c>
      <c r="K33" s="258">
        <f t="shared" si="2"/>
        <v>0</v>
      </c>
      <c r="L33" s="259"/>
      <c r="M33" s="25"/>
      <c r="N33" s="45"/>
      <c r="O33" s="45"/>
      <c r="P33" s="46"/>
      <c r="Q33" s="45"/>
      <c r="R33" s="45"/>
      <c r="S33" s="45"/>
      <c r="T33" s="47"/>
      <c r="U33" s="46"/>
      <c r="V33" s="46"/>
      <c r="W33" s="46"/>
    </row>
    <row r="34" spans="1:23" s="54" customFormat="1" ht="24.95" customHeight="1" x14ac:dyDescent="0.25">
      <c r="A34" s="260" t="s">
        <v>99</v>
      </c>
      <c r="B34" s="261"/>
      <c r="C34" s="261"/>
      <c r="D34" s="264" t="s">
        <v>139</v>
      </c>
      <c r="E34" s="264"/>
      <c r="F34" s="264"/>
      <c r="G34" s="264"/>
      <c r="H34" s="264"/>
      <c r="I34" s="264"/>
      <c r="J34" s="264"/>
      <c r="K34" s="265">
        <v>0</v>
      </c>
      <c r="L34" s="266"/>
      <c r="M34" s="25"/>
      <c r="N34" s="51"/>
      <c r="O34" s="51"/>
      <c r="P34" s="52"/>
      <c r="Q34" s="51"/>
      <c r="R34" s="51"/>
      <c r="S34" s="51"/>
      <c r="T34" s="53"/>
      <c r="U34" s="52"/>
      <c r="V34" s="52"/>
      <c r="W34" s="52"/>
    </row>
    <row r="35" spans="1:23" s="54" customFormat="1" ht="24.95" customHeight="1" thickBot="1" x14ac:dyDescent="0.3">
      <c r="A35" s="262"/>
      <c r="B35" s="263"/>
      <c r="C35" s="263"/>
      <c r="D35" s="267" t="s">
        <v>119</v>
      </c>
      <c r="E35" s="267"/>
      <c r="F35" s="267"/>
      <c r="G35" s="267"/>
      <c r="H35" s="267"/>
      <c r="I35" s="267"/>
      <c r="J35" s="267"/>
      <c r="K35" s="268">
        <v>0</v>
      </c>
      <c r="L35" s="269"/>
      <c r="M35" s="25"/>
      <c r="N35" s="51"/>
      <c r="O35" s="51"/>
      <c r="P35" s="52"/>
      <c r="Q35" s="51"/>
      <c r="R35" s="51"/>
      <c r="S35" s="51"/>
      <c r="T35" s="53"/>
      <c r="U35" s="52"/>
      <c r="V35" s="52"/>
      <c r="W35" s="52"/>
    </row>
    <row r="36" spans="1:23" s="48" customFormat="1" ht="24.95" customHeight="1" thickBot="1" x14ac:dyDescent="0.3">
      <c r="A36" s="163" t="s">
        <v>145</v>
      </c>
      <c r="B36" s="192"/>
      <c r="C36" s="192"/>
      <c r="D36" s="192"/>
      <c r="E36" s="192"/>
      <c r="F36" s="192"/>
      <c r="G36" s="192"/>
      <c r="H36" s="192"/>
      <c r="I36" s="192"/>
      <c r="J36" s="192"/>
      <c r="K36" s="192"/>
      <c r="L36" s="217"/>
      <c r="M36" s="25"/>
      <c r="N36" s="45"/>
      <c r="O36" s="45"/>
      <c r="P36" s="46"/>
      <c r="Q36" s="45"/>
      <c r="R36" s="45"/>
      <c r="S36" s="45"/>
      <c r="T36" s="47"/>
      <c r="U36" s="46"/>
      <c r="V36" s="46"/>
      <c r="W36" s="46"/>
    </row>
    <row r="37" spans="1:23" s="48" customFormat="1" ht="45" customHeight="1" thickBot="1" x14ac:dyDescent="0.3">
      <c r="A37" s="173" t="s">
        <v>148</v>
      </c>
      <c r="B37" s="174"/>
      <c r="C37" s="174"/>
      <c r="D37" s="174"/>
      <c r="E37" s="174"/>
      <c r="F37" s="175"/>
      <c r="G37" s="173" t="s">
        <v>144</v>
      </c>
      <c r="H37" s="174"/>
      <c r="I37" s="174"/>
      <c r="J37" s="174"/>
      <c r="K37" s="174"/>
      <c r="L37" s="175"/>
      <c r="M37" s="25"/>
      <c r="N37" s="45"/>
      <c r="O37" s="45"/>
      <c r="P37" s="46"/>
      <c r="Q37" s="45"/>
      <c r="R37" s="45"/>
      <c r="S37" s="45"/>
      <c r="T37" s="47"/>
      <c r="U37" s="46"/>
      <c r="V37" s="46"/>
      <c r="W37" s="46"/>
    </row>
    <row r="38" spans="1:23" s="58" customFormat="1" ht="34.5" customHeight="1" x14ac:dyDescent="0.25">
      <c r="A38" s="239" t="s">
        <v>94</v>
      </c>
      <c r="B38" s="240"/>
      <c r="C38" s="240"/>
      <c r="D38" s="233" t="s">
        <v>93</v>
      </c>
      <c r="E38" s="234"/>
      <c r="F38" s="55" t="s">
        <v>92</v>
      </c>
      <c r="G38" s="247" t="s">
        <v>146</v>
      </c>
      <c r="H38" s="248"/>
      <c r="I38" s="248"/>
      <c r="J38" s="248"/>
      <c r="K38" s="248"/>
      <c r="L38" s="56" t="str">
        <f>IF(C5="A1 Fotonaponska elektrana",D41*15.451,
IF(OR(C5="A2 Elektrana na biomasu",C5="A3 Bioplinska elektrana"),D41*8.435,"!!odaberite vrstu ulaganja!!"))</f>
        <v>!!odaberite vrstu ulaganja!!</v>
      </c>
      <c r="M38" s="25"/>
      <c r="N38" s="45"/>
      <c r="O38" s="45"/>
      <c r="P38" s="57"/>
      <c r="Q38" s="45"/>
      <c r="R38" s="45"/>
      <c r="S38" s="45"/>
      <c r="T38" s="47"/>
      <c r="U38" s="57"/>
      <c r="V38" s="57"/>
      <c r="W38" s="57"/>
    </row>
    <row r="39" spans="1:23" s="58" customFormat="1" ht="42.75" customHeight="1" x14ac:dyDescent="0.25">
      <c r="A39" s="218" t="s">
        <v>149</v>
      </c>
      <c r="B39" s="219"/>
      <c r="C39" s="219"/>
      <c r="D39" s="235">
        <v>0</v>
      </c>
      <c r="E39" s="236"/>
      <c r="F39" s="20">
        <v>0</v>
      </c>
      <c r="G39" s="249" t="s">
        <v>147</v>
      </c>
      <c r="H39" s="250"/>
      <c r="I39" s="250"/>
      <c r="J39" s="250"/>
      <c r="K39" s="250"/>
      <c r="L39" s="59" t="str">
        <f>IF(C5="A1 Fotonaponska elektrana",F41*15.451,
IF(OR(C5="A2 Elektrana na biomasu",C5="A3 Bioplinska elektrana"),F41*8.435,"!!odaberite vrstu ulaganja!!"))</f>
        <v>!!odaberite vrstu ulaganja!!</v>
      </c>
      <c r="M39" s="25"/>
      <c r="N39" s="45"/>
      <c r="O39" s="45"/>
      <c r="P39" s="57"/>
      <c r="Q39" s="45"/>
      <c r="R39" s="45"/>
      <c r="S39" s="45"/>
      <c r="T39" s="47"/>
      <c r="U39" s="57"/>
      <c r="V39" s="57"/>
      <c r="W39" s="57"/>
    </row>
    <row r="40" spans="1:23" s="58" customFormat="1" ht="42.75" customHeight="1" x14ac:dyDescent="0.25">
      <c r="A40" s="228" t="s">
        <v>96</v>
      </c>
      <c r="B40" s="219"/>
      <c r="C40" s="219"/>
      <c r="D40" s="235">
        <v>0</v>
      </c>
      <c r="E40" s="236"/>
      <c r="F40" s="20">
        <v>0</v>
      </c>
      <c r="G40" s="241" t="s">
        <v>143</v>
      </c>
      <c r="H40" s="242"/>
      <c r="I40" s="242"/>
      <c r="J40" s="242"/>
      <c r="K40" s="242"/>
      <c r="L40" s="59" t="str">
        <f>IF(C5="A1 Fotonaponska elektrana",D33/1000,
IF(OR(C5="A2 Elektrana na biomasu",C5="A3 Bioplinska elektrana"),G33/1000,"!!odaberite vrstu ulaganja!!"))</f>
        <v>!!odaberite vrstu ulaganja!!</v>
      </c>
      <c r="M40" s="25"/>
      <c r="N40" s="45"/>
      <c r="O40" s="45"/>
      <c r="P40" s="57"/>
      <c r="Q40" s="45"/>
      <c r="R40" s="45"/>
      <c r="S40" s="45"/>
      <c r="T40" s="47"/>
      <c r="U40" s="57"/>
      <c r="V40" s="57"/>
      <c r="W40" s="57"/>
    </row>
    <row r="41" spans="1:23" s="58" customFormat="1" ht="42.75" customHeight="1" x14ac:dyDescent="0.25">
      <c r="A41" s="229" t="s">
        <v>90</v>
      </c>
      <c r="B41" s="230"/>
      <c r="C41" s="230"/>
      <c r="D41" s="212">
        <f>D39-D40</f>
        <v>0</v>
      </c>
      <c r="E41" s="213"/>
      <c r="F41" s="60">
        <f>F39-F40</f>
        <v>0</v>
      </c>
      <c r="G41" s="241" t="s">
        <v>150</v>
      </c>
      <c r="H41" s="242"/>
      <c r="I41" s="242"/>
      <c r="J41" s="242"/>
      <c r="K41" s="242"/>
      <c r="L41" s="59">
        <f>'Troškovnik provedbe Projekta'!I10</f>
        <v>0</v>
      </c>
      <c r="M41" s="25"/>
      <c r="N41" s="45"/>
      <c r="O41" s="45"/>
      <c r="P41" s="57"/>
      <c r="Q41" s="45"/>
      <c r="R41" s="45"/>
      <c r="S41" s="45"/>
      <c r="T41" s="47"/>
      <c r="U41" s="57"/>
      <c r="V41" s="57"/>
      <c r="W41" s="57"/>
    </row>
    <row r="42" spans="1:23" s="58" customFormat="1" ht="42.75" customHeight="1" thickBot="1" x14ac:dyDescent="0.3">
      <c r="A42" s="231" t="s">
        <v>91</v>
      </c>
      <c r="B42" s="232"/>
      <c r="C42" s="232"/>
      <c r="D42" s="237" t="e">
        <f>ROUND(D41/D39,4)</f>
        <v>#DIV/0!</v>
      </c>
      <c r="E42" s="238"/>
      <c r="F42" s="61" t="e">
        <f>ROUND(F41/F39,4)</f>
        <v>#DIV/0!</v>
      </c>
      <c r="G42" s="243"/>
      <c r="H42" s="244"/>
      <c r="I42" s="244"/>
      <c r="J42" s="244"/>
      <c r="K42" s="244"/>
      <c r="L42" s="62"/>
      <c r="M42" s="25"/>
      <c r="N42" s="45"/>
      <c r="O42" s="45"/>
      <c r="P42" s="57"/>
      <c r="Q42" s="45"/>
      <c r="R42" s="45"/>
      <c r="S42" s="45"/>
      <c r="T42" s="47"/>
      <c r="U42" s="57"/>
      <c r="V42" s="57"/>
      <c r="W42" s="57"/>
    </row>
    <row r="43" spans="1:23" ht="24.95" customHeight="1" x14ac:dyDescent="0.25">
      <c r="A43" s="196" t="s">
        <v>205</v>
      </c>
      <c r="B43" s="197"/>
      <c r="C43" s="197"/>
      <c r="D43" s="197"/>
      <c r="E43" s="197"/>
      <c r="F43" s="197"/>
      <c r="G43" s="197"/>
      <c r="H43" s="197"/>
      <c r="I43" s="197"/>
      <c r="J43" s="197"/>
      <c r="K43" s="197"/>
      <c r="L43" s="198"/>
      <c r="M43" s="40"/>
      <c r="N43" s="40"/>
      <c r="O43" s="40"/>
      <c r="Q43" s="40"/>
      <c r="R43" s="40"/>
      <c r="S43" s="40"/>
      <c r="T43" s="29"/>
    </row>
    <row r="44" spans="1:23" ht="24.95" customHeight="1" x14ac:dyDescent="0.25">
      <c r="A44" s="199"/>
      <c r="B44" s="200"/>
      <c r="C44" s="200"/>
      <c r="D44" s="200"/>
      <c r="E44" s="200"/>
      <c r="F44" s="200"/>
      <c r="G44" s="200"/>
      <c r="H44" s="200"/>
      <c r="I44" s="200"/>
      <c r="J44" s="200"/>
      <c r="K44" s="200"/>
      <c r="L44" s="201"/>
      <c r="M44" s="40"/>
      <c r="N44" s="40"/>
      <c r="O44" s="40"/>
      <c r="Q44" s="40"/>
      <c r="R44" s="40"/>
      <c r="S44" s="40"/>
      <c r="T44" s="29"/>
    </row>
    <row r="45" spans="1:23" ht="24.95" customHeight="1" x14ac:dyDescent="0.25">
      <c r="A45" s="199"/>
      <c r="B45" s="200"/>
      <c r="C45" s="200"/>
      <c r="D45" s="200"/>
      <c r="E45" s="200"/>
      <c r="F45" s="200"/>
      <c r="G45" s="200"/>
      <c r="H45" s="200"/>
      <c r="I45" s="200"/>
      <c r="J45" s="200"/>
      <c r="K45" s="200"/>
      <c r="L45" s="201"/>
      <c r="M45" s="40"/>
      <c r="N45" s="40"/>
      <c r="O45" s="40"/>
      <c r="Q45" s="40"/>
      <c r="R45" s="40"/>
      <c r="S45" s="40"/>
      <c r="T45" s="29"/>
    </row>
    <row r="46" spans="1:23" ht="24.95" customHeight="1" x14ac:dyDescent="0.25">
      <c r="A46" s="199"/>
      <c r="B46" s="200"/>
      <c r="C46" s="200"/>
      <c r="D46" s="200"/>
      <c r="E46" s="200"/>
      <c r="F46" s="200"/>
      <c r="G46" s="200"/>
      <c r="H46" s="200"/>
      <c r="I46" s="200"/>
      <c r="J46" s="200"/>
      <c r="K46" s="200"/>
      <c r="L46" s="201"/>
      <c r="M46" s="40"/>
      <c r="N46" s="40"/>
      <c r="O46" s="40"/>
      <c r="Q46" s="40"/>
      <c r="R46" s="40"/>
      <c r="S46" s="40"/>
      <c r="T46" s="29"/>
    </row>
    <row r="47" spans="1:23" ht="18.75" customHeight="1" x14ac:dyDescent="0.25">
      <c r="A47" s="199"/>
      <c r="B47" s="200"/>
      <c r="C47" s="200"/>
      <c r="D47" s="200"/>
      <c r="E47" s="200"/>
      <c r="F47" s="200"/>
      <c r="G47" s="200"/>
      <c r="H47" s="200"/>
      <c r="I47" s="200"/>
      <c r="J47" s="200"/>
      <c r="K47" s="200"/>
      <c r="L47" s="201"/>
      <c r="M47" s="40"/>
      <c r="N47" s="40"/>
      <c r="O47" s="40"/>
      <c r="Q47" s="40"/>
      <c r="R47" s="40"/>
      <c r="S47" s="40"/>
      <c r="T47" s="29"/>
    </row>
    <row r="48" spans="1:23" ht="22.5" customHeight="1" thickBot="1" x14ac:dyDescent="0.3">
      <c r="A48" s="202"/>
      <c r="B48" s="203"/>
      <c r="C48" s="203"/>
      <c r="D48" s="203"/>
      <c r="E48" s="203"/>
      <c r="F48" s="203"/>
      <c r="G48" s="203"/>
      <c r="H48" s="203"/>
      <c r="I48" s="203"/>
      <c r="J48" s="203"/>
      <c r="K48" s="203"/>
      <c r="L48" s="204"/>
      <c r="M48" s="40"/>
      <c r="N48" s="40"/>
      <c r="O48" s="40"/>
      <c r="Q48" s="40"/>
      <c r="R48" s="40"/>
      <c r="S48" s="40"/>
      <c r="T48" s="29"/>
    </row>
  </sheetData>
  <sheetProtection algorithmName="SHA-512" hashValue="FDrwBRCNGt5AsME8Ytt8dSVZeFHMwiylTqWCknQCJh113oA6FAZakD+EaY23YKifBSFDtTlKrprYvuNuDIWttg==" saltValue="NyLgm9LEmjIaGtH2hHN5ew==" spinCount="100000" sheet="1" objects="1" scenarios="1"/>
  <mergeCells count="97">
    <mergeCell ref="B24:E24"/>
    <mergeCell ref="J24:L24"/>
    <mergeCell ref="B25:E25"/>
    <mergeCell ref="J25:L25"/>
    <mergeCell ref="B26:E26"/>
    <mergeCell ref="J26:L26"/>
    <mergeCell ref="B21:E21"/>
    <mergeCell ref="J21:L21"/>
    <mergeCell ref="B22:E22"/>
    <mergeCell ref="J22:L22"/>
    <mergeCell ref="B23:E23"/>
    <mergeCell ref="J23:L23"/>
    <mergeCell ref="B18:E18"/>
    <mergeCell ref="J18:L18"/>
    <mergeCell ref="B19:E19"/>
    <mergeCell ref="J19:L19"/>
    <mergeCell ref="B20:E20"/>
    <mergeCell ref="J20:L20"/>
    <mergeCell ref="B15:E15"/>
    <mergeCell ref="J15:L15"/>
    <mergeCell ref="B16:E16"/>
    <mergeCell ref="J16:L16"/>
    <mergeCell ref="B17:E17"/>
    <mergeCell ref="J17:L17"/>
    <mergeCell ref="A6:L6"/>
    <mergeCell ref="A7:L8"/>
    <mergeCell ref="A28:C28"/>
    <mergeCell ref="D28:F28"/>
    <mergeCell ref="H28:I28"/>
    <mergeCell ref="K28:L28"/>
    <mergeCell ref="J14:L14"/>
    <mergeCell ref="B27:E27"/>
    <mergeCell ref="J27:L27"/>
    <mergeCell ref="A34:C35"/>
    <mergeCell ref="D34:J34"/>
    <mergeCell ref="K34:L34"/>
    <mergeCell ref="D35:J35"/>
    <mergeCell ref="K35:L35"/>
    <mergeCell ref="A32:C32"/>
    <mergeCell ref="D32:E32"/>
    <mergeCell ref="K32:L32"/>
    <mergeCell ref="A33:C33"/>
    <mergeCell ref="D33:E33"/>
    <mergeCell ref="K33:L33"/>
    <mergeCell ref="D29:F29"/>
    <mergeCell ref="G29:L29"/>
    <mergeCell ref="A30:C30"/>
    <mergeCell ref="D30:E30"/>
    <mergeCell ref="A31:C31"/>
    <mergeCell ref="D31:E31"/>
    <mergeCell ref="K31:L31"/>
    <mergeCell ref="G41:K41"/>
    <mergeCell ref="G40:K40"/>
    <mergeCell ref="G42:K42"/>
    <mergeCell ref="K30:L30"/>
    <mergeCell ref="G38:K38"/>
    <mergeCell ref="G39:K39"/>
    <mergeCell ref="A40:C40"/>
    <mergeCell ref="A41:C41"/>
    <mergeCell ref="A42:C42"/>
    <mergeCell ref="D38:E38"/>
    <mergeCell ref="D39:E39"/>
    <mergeCell ref="D40:E40"/>
    <mergeCell ref="D42:E42"/>
    <mergeCell ref="A38:C38"/>
    <mergeCell ref="A43:L48"/>
    <mergeCell ref="A1:L1"/>
    <mergeCell ref="A2:L2"/>
    <mergeCell ref="A3:B3"/>
    <mergeCell ref="C3:L3"/>
    <mergeCell ref="C10:F10"/>
    <mergeCell ref="I10:K10"/>
    <mergeCell ref="D41:E41"/>
    <mergeCell ref="A9:L9"/>
    <mergeCell ref="A36:L36"/>
    <mergeCell ref="A39:C39"/>
    <mergeCell ref="A12:E12"/>
    <mergeCell ref="J12:L12"/>
    <mergeCell ref="B13:E13"/>
    <mergeCell ref="J13:L13"/>
    <mergeCell ref="B14:E14"/>
    <mergeCell ref="A4:B5"/>
    <mergeCell ref="C4:E4"/>
    <mergeCell ref="K4:L4"/>
    <mergeCell ref="A10:B10"/>
    <mergeCell ref="G37:L37"/>
    <mergeCell ref="A37:F37"/>
    <mergeCell ref="K5:L5"/>
    <mergeCell ref="A11:B11"/>
    <mergeCell ref="E11:F11"/>
    <mergeCell ref="H11:I11"/>
    <mergeCell ref="K11:L11"/>
    <mergeCell ref="C5:E5"/>
    <mergeCell ref="H4:I4"/>
    <mergeCell ref="H5:I5"/>
    <mergeCell ref="F4:G5"/>
    <mergeCell ref="A29:C29"/>
  </mergeCells>
  <phoneticPr fontId="2" type="noConversion"/>
  <conditionalFormatting sqref="M43:M48">
    <cfRule type="notContainsBlanks" dxfId="19" priority="17">
      <formula>LEN(TRIM(M43))&gt;0</formula>
    </cfRule>
  </conditionalFormatting>
  <conditionalFormatting sqref="K28 J13:L27">
    <cfRule type="containsText" dxfId="18" priority="12" operator="containsText" text="!definirajte vlasništvo građevine!">
      <formula>NOT(ISERROR(SEARCH("!definirajte vlasništvo građevine!",J13)))</formula>
    </cfRule>
  </conditionalFormatting>
  <conditionalFormatting sqref="K11:L11">
    <cfRule type="containsText" dxfId="17" priority="5" operator="containsText" text="!odaberite županiju u kojoj se nalazi lokacija provedbe projekta!">
      <formula>NOT(ISERROR(SEARCH("!odaberite županiju u kojoj se nalazi lokacija provedbe projekta!",K11)))</formula>
    </cfRule>
  </conditionalFormatting>
  <conditionalFormatting sqref="C4">
    <cfRule type="containsText" dxfId="16" priority="4" operator="containsText" text="!!odaberite vrstu ulaganja!!">
      <formula>NOT(ISERROR(SEARCH("!!odaberite vrstu ulaganja!!",C4)))</formula>
    </cfRule>
  </conditionalFormatting>
  <conditionalFormatting sqref="K4:L5">
    <cfRule type="containsText" dxfId="15" priority="3" operator="containsText" text="!!izaberi početak provedbe projekta!!">
      <formula>NOT(ISERROR(SEARCH("!!izaberi početak provedbe projekta!!",K4)))</formula>
    </cfRule>
  </conditionalFormatting>
  <conditionalFormatting sqref="L38">
    <cfRule type="containsText" dxfId="14" priority="2" operator="containsText" text="!!odaberite vrstu ulaganja!!">
      <formula>NOT(ISERROR(SEARCH("!!odaberite vrstu ulaganja!!",L38)))</formula>
    </cfRule>
  </conditionalFormatting>
  <conditionalFormatting sqref="L39:L40">
    <cfRule type="containsText" dxfId="13" priority="1" operator="containsText" text="!!odaberite vrstu ulaganja!!">
      <formula>NOT(ISERROR(SEARCH("!!odaberite vrstu ulaganja!!",L39)))</formula>
    </cfRule>
  </conditionalFormatting>
  <dataValidations xWindow="1275" yWindow="452" count="2">
    <dataValidation type="textLength" operator="equal" showInputMessage="1" errorTitle="UPOZORENJE" error="Broj šasije satoji se od 17 znakova" sqref="C10" xr:uid="{80D55428-1B43-464C-B155-F90B0F1A65AD}">
      <formula1>17</formula1>
    </dataValidation>
    <dataValidation type="textLength" operator="equal" showInputMessage="1" showErrorMessage="1" errorTitle="UPOZORENJE" error="Poštanski broj se satoji od 5 znakova" sqref="C11" xr:uid="{FA9F3117-C0BB-47CC-B334-2F0DC9DDA4A8}">
      <formula1>5</formula1>
    </dataValidation>
  </dataValidations>
  <pageMargins left="0.51181102362204722" right="0.51181102362204722" top="0.35433070866141736" bottom="0.35433070866141736" header="0.31496062992125984" footer="0.31496062992125984"/>
  <pageSetup paperSize="9" scale="65" fitToHeight="0" orientation="landscape" r:id="rId1"/>
  <rowBreaks count="1" manualBreakCount="1">
    <brk id="23" max="11" man="1"/>
  </rowBreaks>
  <ignoredErrors>
    <ignoredError sqref="C3" unlockedFormula="1"/>
  </ignoredErrors>
  <drawing r:id="rId2"/>
  <extLst>
    <ext xmlns:x14="http://schemas.microsoft.com/office/spreadsheetml/2009/9/main" uri="{CCE6A557-97BC-4b89-ADB6-D9C93CAAB3DF}">
      <x14:dataValidations xmlns:xm="http://schemas.microsoft.com/office/excel/2006/main" xWindow="1275" yWindow="452" count="5">
        <x14:dataValidation type="list" allowBlank="1" showInputMessage="1" showErrorMessage="1" errorTitle="Upozorenje" error="Odabrati vrijednost iz padajućeg izbornika" xr:uid="{EEDF3FDA-B930-4222-A166-C97905757E29}">
          <x14:formula1>
            <xm:f>sys!$B$1:$B$21</xm:f>
          </x14:formula1>
          <xm:sqref>H11:I11</xm:sqref>
        </x14:dataValidation>
        <x14:dataValidation type="list" allowBlank="1" showInputMessage="1" showErrorMessage="1" errorTitle="Upozorenje" error="Odabrati vrijednost iz padajućeg izbornika" xr:uid="{606DA8BA-0B40-4E92-B393-629BEE01E0D6}">
          <x14:formula1>
            <xm:f>sys!$G$1:$G$47</xm:f>
          </x14:formula1>
          <xm:sqref>J4</xm:sqref>
        </x14:dataValidation>
        <x14:dataValidation type="list" allowBlank="1" showInputMessage="1" showErrorMessage="1" errorTitle="Upozorenje" error="Odabrati vrijednost iz padajućeg izbornika" xr:uid="{71154C48-B608-46B4-BCFD-6ACFCAD88A60}">
          <x14:formula1>
            <xm:f>sys!$J$1:$J$3</xm:f>
          </x14:formula1>
          <xm:sqref>C5:E5</xm:sqref>
        </x14:dataValidation>
        <x14:dataValidation type="list" allowBlank="1" showInputMessage="1" showErrorMessage="1" errorTitle="Upozorenje" error="Odabrati vrijednost iz padajućeg izbornika" xr:uid="{E2C533E1-6EE1-4DB9-9BCC-A059F32EB77B}">
          <x14:formula1>
            <xm:f>sys!$G$2:$G$47</xm:f>
          </x14:formula1>
          <xm:sqref>J5</xm:sqref>
        </x14:dataValidation>
        <x14:dataValidation type="list" allowBlank="1" showInputMessage="1" showErrorMessage="1" errorTitle="Upozorenje" error="Odabrati vrijednost iz padajućeg izbornika" xr:uid="{C56256E7-266F-49FA-95FB-8176B4A76B4C}">
          <x14:formula1>
            <xm:f>sys!$F$1:$F$3</xm:f>
          </x14:formula1>
          <xm:sqref>I13:I27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7C4E-D2BD-4055-9B87-2062DA2F8A87}">
  <sheetPr codeName="List4">
    <pageSetUpPr fitToPage="1"/>
  </sheetPr>
  <dimension ref="A1:W16"/>
  <sheetViews>
    <sheetView view="pageBreakPreview" zoomScale="70" zoomScaleNormal="85" zoomScaleSheetLayoutView="70" workbookViewId="0">
      <selection activeCell="A11" sqref="A11:L16"/>
    </sheetView>
  </sheetViews>
  <sheetFormatPr defaultColWidth="9.140625" defaultRowHeight="15" x14ac:dyDescent="0.25"/>
  <cols>
    <col min="1" max="1" width="4.42578125" style="37" customWidth="1"/>
    <col min="2" max="2" width="15" style="25" customWidth="1"/>
    <col min="3" max="3" width="19" style="25" customWidth="1"/>
    <col min="4" max="4" width="9.140625" style="25" customWidth="1"/>
    <col min="5" max="5" width="13.140625" style="25" customWidth="1"/>
    <col min="6" max="6" width="23.42578125" style="25" customWidth="1"/>
    <col min="7" max="7" width="16.28515625" style="25" customWidth="1"/>
    <col min="8" max="8" width="17.140625" style="25" customWidth="1"/>
    <col min="9" max="9" width="21.28515625" style="25" customWidth="1"/>
    <col min="10" max="10" width="24.42578125" style="25" customWidth="1"/>
    <col min="11" max="11" width="15.7109375" style="25" customWidth="1"/>
    <col min="12" max="12" width="20.5703125" style="25" customWidth="1"/>
    <col min="13" max="13" width="26.42578125" style="25" customWidth="1"/>
    <col min="14" max="14" width="17.85546875" style="25" hidden="1" customWidth="1"/>
    <col min="15" max="15" width="20.28515625" style="25" hidden="1" customWidth="1"/>
    <col min="16" max="16" width="20.5703125" style="25" hidden="1" customWidth="1"/>
    <col min="17" max="17" width="9.140625" style="25" hidden="1" customWidth="1"/>
    <col min="18" max="18" width="15.42578125" style="25" hidden="1" customWidth="1"/>
    <col min="19" max="19" width="12.5703125" style="25" customWidth="1"/>
    <col min="20" max="26" width="9.140625" style="25" customWidth="1"/>
    <col min="27" max="27" width="6.7109375" style="25" customWidth="1"/>
    <col min="28" max="16384" width="9.140625" style="25"/>
  </cols>
  <sheetData>
    <row r="1" spans="1:23" ht="132.75" customHeight="1" thickBot="1" x14ac:dyDescent="0.5">
      <c r="A1" s="127" t="s">
        <v>112</v>
      </c>
      <c r="B1" s="128"/>
      <c r="C1" s="128"/>
      <c r="D1" s="128"/>
      <c r="E1" s="128"/>
      <c r="F1" s="128"/>
      <c r="G1" s="128"/>
      <c r="H1" s="128"/>
      <c r="I1" s="128"/>
      <c r="J1" s="128"/>
      <c r="K1" s="128"/>
      <c r="L1" s="129"/>
    </row>
    <row r="2" spans="1:23" ht="39.950000000000003" customHeight="1" thickBot="1" x14ac:dyDescent="0.3">
      <c r="A2" s="130" t="s">
        <v>131</v>
      </c>
      <c r="B2" s="131"/>
      <c r="C2" s="131"/>
      <c r="D2" s="131"/>
      <c r="E2" s="131"/>
      <c r="F2" s="131"/>
      <c r="G2" s="131"/>
      <c r="H2" s="131"/>
      <c r="I2" s="131"/>
      <c r="J2" s="131"/>
      <c r="K2" s="131"/>
      <c r="L2" s="132"/>
    </row>
    <row r="3" spans="1:23" ht="27.95" customHeight="1" thickBot="1" x14ac:dyDescent="0.3">
      <c r="A3" s="133" t="s">
        <v>44</v>
      </c>
      <c r="B3" s="134"/>
      <c r="C3" s="205">
        <f>'Osnovni podaci'!C3</f>
        <v>0</v>
      </c>
      <c r="D3" s="206"/>
      <c r="E3" s="206"/>
      <c r="F3" s="206"/>
      <c r="G3" s="206"/>
      <c r="H3" s="206"/>
      <c r="I3" s="206"/>
      <c r="J3" s="206"/>
      <c r="K3" s="206"/>
      <c r="L3" s="207"/>
    </row>
    <row r="4" spans="1:23" s="48" customFormat="1" ht="25.5" customHeight="1" thickBot="1" x14ac:dyDescent="0.3">
      <c r="A4" s="163" t="s">
        <v>86</v>
      </c>
      <c r="B4" s="192"/>
      <c r="C4" s="192"/>
      <c r="D4" s="192"/>
      <c r="E4" s="192"/>
      <c r="F4" s="192"/>
      <c r="G4" s="192"/>
      <c r="H4" s="192"/>
      <c r="I4" s="192"/>
      <c r="J4" s="192"/>
      <c r="K4" s="192"/>
      <c r="L4" s="217"/>
      <c r="M4" s="25"/>
      <c r="N4" s="45"/>
      <c r="O4" s="45"/>
      <c r="P4" s="46"/>
      <c r="Q4" s="45"/>
      <c r="R4" s="45"/>
      <c r="S4" s="45"/>
      <c r="T4" s="47"/>
      <c r="U4" s="46"/>
      <c r="V4" s="46"/>
      <c r="W4" s="46"/>
    </row>
    <row r="5" spans="1:23" ht="35.25" customHeight="1" thickBot="1" x14ac:dyDescent="0.3">
      <c r="A5" s="106" t="s">
        <v>153</v>
      </c>
      <c r="B5" s="107"/>
      <c r="C5" s="107"/>
      <c r="D5" s="107"/>
      <c r="E5" s="107"/>
      <c r="F5" s="107"/>
      <c r="G5" s="107"/>
      <c r="H5" s="281"/>
      <c r="I5" s="65" t="s">
        <v>81</v>
      </c>
      <c r="J5" s="65" t="s">
        <v>80</v>
      </c>
      <c r="K5" s="282" t="str">
        <f>IF(sys!A5=1,"Iznos zatraženih sredstava potpore bez PDV-a [EUR]**","!!odaberite veličinu poduzeća!!")</f>
        <v>!!odaberite veličinu poduzeća!!</v>
      </c>
      <c r="L5" s="283"/>
      <c r="N5" s="40"/>
      <c r="O5" s="40"/>
      <c r="Q5" s="40"/>
      <c r="R5" s="40"/>
      <c r="S5" s="40"/>
      <c r="T5" s="29"/>
    </row>
    <row r="6" spans="1:23" ht="24.95" customHeight="1" x14ac:dyDescent="0.25">
      <c r="A6" s="295" t="str">
        <f>IF('Opis Projekta'!C5="A1 Fotonaponska elektrana","A1. Izgradnja fotonaponske elektrane",
IF('Opis Projekta'!C5="A2 Elektrana na biomasu","A2. Izgradnja elektrane na biomasu",
IF('Opis Projekta'!C5="A3 Bioplinska elektrana","A3. Izgradnja elektrane na bioplin","")))</f>
        <v/>
      </c>
      <c r="B6" s="296"/>
      <c r="C6" s="296"/>
      <c r="D6" s="296"/>
      <c r="E6" s="296"/>
      <c r="F6" s="297" t="str">
        <f>IF(A6="A1. Izgradnja fotonaponske elektrane"," ",
IF(A6="A2. Izgradnja elektrane na biomasu"," ",
IF(A6="A3. Izgradnja elektrane na bioplin"," ","!!odaberite vrstu ulaganja u Opisu Projekta!!")))</f>
        <v>!!odaberite vrstu ulaganja u Opisu Projekta!!</v>
      </c>
      <c r="G6" s="297"/>
      <c r="H6" s="298"/>
      <c r="I6" s="23">
        <v>0</v>
      </c>
      <c r="J6" s="66" t="e">
        <f>K6/I6</f>
        <v>#DIV/0!</v>
      </c>
      <c r="K6" s="284">
        <f>P6*O6</f>
        <v>0</v>
      </c>
      <c r="L6" s="285"/>
      <c r="N6" s="40"/>
      <c r="O6" s="67">
        <f>IF(AND('Osnovni podaci'!$C$8="Mikro i malo poduzeće",'Opis Projekta'!$K$11="HR05 Grad Zagreb"),0.7,
IF(AND('Osnovni podaci'!$C$8="Srednje poduzeće",'Opis Projekta'!$K$11="HR05 Grad Zagreb"),0.6,
IF(AND('Osnovni podaci'!$C$8="Veliko poduzeće",'Opis Projekta'!$K$11="HR05 Grad Zagreb"),0.5,
IF(AND('Osnovni podaci'!$C$8="Mikro i malo poduzeće",'Opis Projekta'!$K$11="HR02 Panonska Hrvatska"),0.8,
IF(AND('Osnovni podaci'!$C$8="Srednje poduzeće",'Opis Projekta'!$K$11="HR02 Panonska Hrvatska"),0.7,
IF(AND('Osnovni podaci'!$C$8="Veliko poduzeće",'Opis Projekta'!$K$11="HR02 Panonska Hrvatska"),0.6,
IF(AND('Osnovni podaci'!$C$8="Mikro i malo poduzeće",'Opis Projekta'!$K$11="HR03 Jadranska Hrvatska"),0.8,
IF(AND('Osnovni podaci'!$C$8="Srednje poduzeće",'Opis Projekta'!$K$11="HR03 Jadranska Hrvatska"),0.7,
IF(AND('Osnovni podaci'!$C$8="Veliko poduzeće",'Opis Projekta'!$K$11="HR03 Jadranska Hrvatska"),0.6,
IF(AND('Osnovni podaci'!$C$8="Mikro i malo poduzeće",'Opis Projekta'!$K$11="HR06 Sjeverna Hrvatska"),0.8,
IF(AND('Osnovni podaci'!$C$8="Srednje poduzeće",'Opis Projekta'!$K$11="HR06 Sjeverna Hrvatska"),0.7,
IF(AND('Osnovni podaci'!$C$8="Veliko poduzeće",'Opis Projekta'!$K$11="HR06 Sjeverna Hrvatska"),0.6,))))))))))))</f>
        <v>0</v>
      </c>
      <c r="P6" s="68">
        <f>I6</f>
        <v>0</v>
      </c>
      <c r="Q6" s="40"/>
      <c r="R6" s="40"/>
      <c r="S6" s="40"/>
      <c r="T6" s="29"/>
    </row>
    <row r="7" spans="1:23" ht="24.95" customHeight="1" x14ac:dyDescent="0.25">
      <c r="A7" s="311" t="s">
        <v>89</v>
      </c>
      <c r="B7" s="312"/>
      <c r="C7" s="312"/>
      <c r="D7" s="312"/>
      <c r="E7" s="312"/>
      <c r="F7" s="312"/>
      <c r="G7" s="312"/>
      <c r="H7" s="312"/>
      <c r="I7" s="21">
        <v>0</v>
      </c>
      <c r="J7" s="66" t="e">
        <f t="shared" ref="J7:J9" si="0">K7/I7</f>
        <v>#DIV/0!</v>
      </c>
      <c r="K7" s="235">
        <f t="shared" ref="K7" si="1">P7*O7</f>
        <v>0</v>
      </c>
      <c r="L7" s="301"/>
      <c r="M7" s="40"/>
      <c r="N7" s="40"/>
      <c r="O7" s="67">
        <f>IF(AND('Osnovni podaci'!$C$8="Mikro i malo poduzeće",'Opis Projekta'!$K$11="HR05 Grad Zagreb"),0.7,
IF(AND('Osnovni podaci'!$C$8="Srednje poduzeće",'Opis Projekta'!$K$11="HR05 Grad Zagreb"),0.6,
IF(AND('Osnovni podaci'!$C$8="Veliko poduzeće",'Opis Projekta'!$K$11="HR05 Grad Zagreb"),0.5,
IF(AND('Osnovni podaci'!$C$8="Mikro i malo poduzeće",'Opis Projekta'!$K$11="HR02 Panonska Hrvatska"),0.8,
IF(AND('Osnovni podaci'!$C$8="Srednje poduzeće",'Opis Projekta'!$K$11="HR02 Panonska Hrvatska"),0.7,
IF(AND('Osnovni podaci'!$C$8="Veliko poduzeće",'Opis Projekta'!$K$11="HR02 Panonska Hrvatska"),0.6,
IF(AND('Osnovni podaci'!$C$8="Mikro i malo poduzeće",'Opis Projekta'!$K$11="HR03 Jadranska Hrvatska"),0.8,
IF(AND('Osnovni podaci'!$C$8="Srednje poduzeće",'Opis Projekta'!$K$11="HR03 Jadranska Hrvatska"),0.7,
IF(AND('Osnovni podaci'!$C$8="Veliko poduzeće",'Opis Projekta'!$K$11="HR03 Jadranska Hrvatska"),0.6,
IF(AND('Osnovni podaci'!$C$8="Mikro i malo poduzeće",'Opis Projekta'!$K$11="HR06 Sjeverna Hrvatska"),0.8,
IF(AND('Osnovni podaci'!$C$8="Srednje poduzeće",'Opis Projekta'!$K$11="HR06 Sjeverna Hrvatska"),0.7,
IF(AND('Osnovni podaci'!$C$8="Veliko poduzeće",'Opis Projekta'!$K$11="HR06 Sjeverna Hrvatska"),0.6,))))))))))))</f>
        <v>0</v>
      </c>
      <c r="P7" s="68">
        <f t="shared" ref="P7:P8" si="2">I7</f>
        <v>0</v>
      </c>
      <c r="Q7" s="40"/>
      <c r="R7" s="40"/>
      <c r="S7" s="40"/>
      <c r="T7" s="29"/>
    </row>
    <row r="8" spans="1:23" ht="24.95" customHeight="1" x14ac:dyDescent="0.25">
      <c r="A8" s="299" t="s">
        <v>152</v>
      </c>
      <c r="B8" s="300"/>
      <c r="C8" s="300"/>
      <c r="D8" s="300"/>
      <c r="E8" s="300"/>
      <c r="F8" s="300"/>
      <c r="G8" s="300"/>
      <c r="H8" s="300"/>
      <c r="I8" s="21">
        <v>0</v>
      </c>
      <c r="J8" s="66" t="e">
        <f t="shared" si="0"/>
        <v>#DIV/0!</v>
      </c>
      <c r="K8" s="235">
        <f>P8*O8</f>
        <v>0</v>
      </c>
      <c r="L8" s="301"/>
      <c r="M8" s="40"/>
      <c r="N8" s="40"/>
      <c r="O8" s="67">
        <f>IF(AND('Osnovni podaci'!$C$8="Mikro i malo poduzeće",'Opis Projekta'!$K$11="HR05 Grad Zagreb"),0.7,
IF(AND('Osnovni podaci'!$C$8="Srednje poduzeće",'Opis Projekta'!$K$11="HR05 Grad Zagreb"),0.6,
IF(AND('Osnovni podaci'!$C$8="Veliko poduzeće",'Opis Projekta'!$K$11="HR05 Grad Zagreb"),0.5,
IF(AND('Osnovni podaci'!$C$8="Mikro i malo poduzeće",'Opis Projekta'!$K$11="HR02 Panonska Hrvatska"),0.8,
IF(AND('Osnovni podaci'!$C$8="Srednje poduzeće",'Opis Projekta'!$K$11="HR02 Panonska Hrvatska"),0.7,
IF(AND('Osnovni podaci'!$C$8="Veliko poduzeće",'Opis Projekta'!$K$11="HR02 Panonska Hrvatska"),0.6,
IF(AND('Osnovni podaci'!$C$8="Mikro i malo poduzeće",'Opis Projekta'!$K$11="HR03 Jadranska Hrvatska"),0.8,
IF(AND('Osnovni podaci'!$C$8="Srednje poduzeće",'Opis Projekta'!$K$11="HR03 Jadranska Hrvatska"),0.7,
IF(AND('Osnovni podaci'!$C$8="Veliko poduzeće",'Opis Projekta'!$K$11="HR03 Jadranska Hrvatska"),0.6,
IF(AND('Osnovni podaci'!$C$8="Mikro i malo poduzeće",'Opis Projekta'!$K$11="HR06 Sjeverna Hrvatska"),0.8,
IF(AND('Osnovni podaci'!$C$8="Srednje poduzeće",'Opis Projekta'!$K$11="HR06 Sjeverna Hrvatska"),0.7,
IF(AND('Osnovni podaci'!$C$8="Veliko poduzeće",'Opis Projekta'!$K$11="HR06 Sjeverna Hrvatska"),0.6,))))))))))))</f>
        <v>0</v>
      </c>
      <c r="P8" s="68">
        <f t="shared" si="2"/>
        <v>0</v>
      </c>
      <c r="Q8" s="40"/>
      <c r="R8" s="40"/>
      <c r="S8" s="40"/>
      <c r="T8" s="29"/>
    </row>
    <row r="9" spans="1:23" ht="24.95" customHeight="1" thickBot="1" x14ac:dyDescent="0.3">
      <c r="A9" s="302" t="s">
        <v>88</v>
      </c>
      <c r="B9" s="303"/>
      <c r="C9" s="303"/>
      <c r="D9" s="303"/>
      <c r="E9" s="303"/>
      <c r="F9" s="303"/>
      <c r="G9" s="303"/>
      <c r="H9" s="303"/>
      <c r="I9" s="3">
        <v>0</v>
      </c>
      <c r="J9" s="69" t="e">
        <f t="shared" si="0"/>
        <v>#DIV/0!</v>
      </c>
      <c r="K9" s="304">
        <f>P9*O9</f>
        <v>0</v>
      </c>
      <c r="L9" s="305"/>
      <c r="M9" s="40"/>
      <c r="N9" s="40"/>
      <c r="O9" s="67"/>
      <c r="P9" s="68"/>
      <c r="Q9" s="40"/>
      <c r="R9" s="40"/>
      <c r="S9" s="40"/>
      <c r="T9" s="29"/>
    </row>
    <row r="10" spans="1:23" ht="24.95" customHeight="1" thickBot="1" x14ac:dyDescent="0.3">
      <c r="A10" s="306" t="s">
        <v>151</v>
      </c>
      <c r="B10" s="307"/>
      <c r="C10" s="307"/>
      <c r="D10" s="307"/>
      <c r="E10" s="307"/>
      <c r="F10" s="307"/>
      <c r="G10" s="307"/>
      <c r="H10" s="308"/>
      <c r="I10" s="70">
        <f>SUM(I6:I9)</f>
        <v>0</v>
      </c>
      <c r="J10" s="71"/>
      <c r="K10" s="309">
        <f>SUM(K6:L8)</f>
        <v>0</v>
      </c>
      <c r="L10" s="310"/>
      <c r="M10" s="40"/>
      <c r="N10" s="40"/>
      <c r="O10" s="40"/>
      <c r="Q10" s="40"/>
      <c r="R10" s="40"/>
      <c r="S10" s="40"/>
      <c r="T10" s="29"/>
    </row>
    <row r="11" spans="1:23" ht="24.95" customHeight="1" x14ac:dyDescent="0.25">
      <c r="A11" s="286" t="s">
        <v>154</v>
      </c>
      <c r="B11" s="287"/>
      <c r="C11" s="287"/>
      <c r="D11" s="287"/>
      <c r="E11" s="287"/>
      <c r="F11" s="287"/>
      <c r="G11" s="287"/>
      <c r="H11" s="287"/>
      <c r="I11" s="287"/>
      <c r="J11" s="287"/>
      <c r="K11" s="287"/>
      <c r="L11" s="288"/>
      <c r="M11" s="40"/>
      <c r="N11" s="40"/>
      <c r="O11" s="40"/>
      <c r="Q11" s="40"/>
      <c r="R11" s="40"/>
      <c r="S11" s="40"/>
      <c r="T11" s="29"/>
    </row>
    <row r="12" spans="1:23" ht="24.95" customHeight="1" x14ac:dyDescent="0.25">
      <c r="A12" s="289"/>
      <c r="B12" s="290"/>
      <c r="C12" s="290"/>
      <c r="D12" s="290"/>
      <c r="E12" s="290"/>
      <c r="F12" s="290"/>
      <c r="G12" s="290"/>
      <c r="H12" s="290"/>
      <c r="I12" s="290"/>
      <c r="J12" s="290"/>
      <c r="K12" s="290"/>
      <c r="L12" s="291"/>
      <c r="M12" s="40"/>
      <c r="N12" s="40"/>
      <c r="O12" s="40"/>
      <c r="Q12" s="40"/>
      <c r="R12" s="40"/>
      <c r="S12" s="40"/>
      <c r="T12" s="29"/>
    </row>
    <row r="13" spans="1:23" ht="24.95" customHeight="1" x14ac:dyDescent="0.25">
      <c r="A13" s="289"/>
      <c r="B13" s="290"/>
      <c r="C13" s="290"/>
      <c r="D13" s="290"/>
      <c r="E13" s="290"/>
      <c r="F13" s="290"/>
      <c r="G13" s="290"/>
      <c r="H13" s="290"/>
      <c r="I13" s="290"/>
      <c r="J13" s="290"/>
      <c r="K13" s="290"/>
      <c r="L13" s="291"/>
      <c r="M13" s="72"/>
      <c r="N13" s="40"/>
      <c r="O13" s="40"/>
      <c r="Q13" s="40"/>
      <c r="R13" s="40"/>
      <c r="S13" s="40"/>
      <c r="T13" s="29"/>
    </row>
    <row r="14" spans="1:23" ht="24.95" customHeight="1" x14ac:dyDescent="0.25">
      <c r="A14" s="289"/>
      <c r="B14" s="290"/>
      <c r="C14" s="290"/>
      <c r="D14" s="290"/>
      <c r="E14" s="290"/>
      <c r="F14" s="290"/>
      <c r="G14" s="290"/>
      <c r="H14" s="290"/>
      <c r="I14" s="290"/>
      <c r="J14" s="290"/>
      <c r="K14" s="290"/>
      <c r="L14" s="291"/>
      <c r="M14" s="40"/>
      <c r="N14" s="40"/>
      <c r="O14" s="40"/>
      <c r="Q14" s="40"/>
      <c r="R14" s="40"/>
      <c r="S14" s="40"/>
      <c r="T14" s="29"/>
    </row>
    <row r="15" spans="1:23" ht="36" customHeight="1" x14ac:dyDescent="0.25">
      <c r="A15" s="289"/>
      <c r="B15" s="290"/>
      <c r="C15" s="290"/>
      <c r="D15" s="290"/>
      <c r="E15" s="290"/>
      <c r="F15" s="290"/>
      <c r="G15" s="290"/>
      <c r="H15" s="290"/>
      <c r="I15" s="290"/>
      <c r="J15" s="290"/>
      <c r="K15" s="290"/>
      <c r="L15" s="291"/>
      <c r="M15" s="40"/>
      <c r="N15" s="40"/>
      <c r="O15" s="40"/>
      <c r="Q15" s="40"/>
      <c r="R15" s="40"/>
      <c r="S15" s="40"/>
      <c r="T15" s="29"/>
    </row>
    <row r="16" spans="1:23" ht="22.5" customHeight="1" thickBot="1" x14ac:dyDescent="0.3">
      <c r="A16" s="292"/>
      <c r="B16" s="293"/>
      <c r="C16" s="293"/>
      <c r="D16" s="293"/>
      <c r="E16" s="293"/>
      <c r="F16" s="293"/>
      <c r="G16" s="293"/>
      <c r="H16" s="293"/>
      <c r="I16" s="293"/>
      <c r="J16" s="293"/>
      <c r="K16" s="293"/>
      <c r="L16" s="294"/>
      <c r="M16" s="40"/>
      <c r="N16" s="40"/>
      <c r="O16" s="40"/>
      <c r="Q16" s="40"/>
      <c r="R16" s="40"/>
      <c r="S16" s="40"/>
      <c r="T16" s="29"/>
    </row>
  </sheetData>
  <sheetProtection algorithmName="SHA-512" hashValue="wjr54LcFTnI5RHXMSZ7Jfp8gJBr+QDpiZAgy1BxsZ5dgduB5twcwWnJDi5f1cIjXqnH2UqUNbsArKSHvI5DMcA==" saltValue="wtyZgcBNOt39VxndGXAPuw==" spinCount="100000" sheet="1" objects="1" scenarios="1"/>
  <mergeCells count="19">
    <mergeCell ref="A11:L16"/>
    <mergeCell ref="A6:E6"/>
    <mergeCell ref="F6:H6"/>
    <mergeCell ref="A8:H8"/>
    <mergeCell ref="K8:L8"/>
    <mergeCell ref="A9:H9"/>
    <mergeCell ref="K9:L9"/>
    <mergeCell ref="A10:H10"/>
    <mergeCell ref="K10:L10"/>
    <mergeCell ref="A7:H7"/>
    <mergeCell ref="K7:L7"/>
    <mergeCell ref="A4:L4"/>
    <mergeCell ref="A5:H5"/>
    <mergeCell ref="K5:L5"/>
    <mergeCell ref="K6:L6"/>
    <mergeCell ref="A1:L1"/>
    <mergeCell ref="A2:L2"/>
    <mergeCell ref="A3:B3"/>
    <mergeCell ref="C3:L3"/>
  </mergeCells>
  <conditionalFormatting sqref="M7:M16">
    <cfRule type="notContainsBlanks" dxfId="12" priority="9">
      <formula>LEN(TRIM(M7))&gt;0</formula>
    </cfRule>
  </conditionalFormatting>
  <conditionalFormatting sqref="I5:K5">
    <cfRule type="containsText" dxfId="11" priority="8" operator="containsText" text="!!definirajte korištenje PDV-a kao pretporeza!!">
      <formula>NOT(ISERROR(SEARCH("!!definirajte korištenje PDV-a kao pretporeza!!",I5)))</formula>
    </cfRule>
  </conditionalFormatting>
  <conditionalFormatting sqref="J6:J9">
    <cfRule type="containsText" dxfId="10" priority="7" operator="containsText" text="!odaberite status mjesta!">
      <formula>NOT(ISERROR(SEARCH("!odaberite status mjesta!",J6)))</formula>
    </cfRule>
  </conditionalFormatting>
  <conditionalFormatting sqref="K10:L10">
    <cfRule type="cellIs" dxfId="9" priority="5" operator="greaterThan">
      <formula>1400000</formula>
    </cfRule>
  </conditionalFormatting>
  <conditionalFormatting sqref="K5:L5">
    <cfRule type="containsText" dxfId="8" priority="4" operator="containsText" text="!odaberite veličinu poduzeća!">
      <formula>NOT(ISERROR(SEARCH("!odaberite veličinu poduzeća!",K5)))</formula>
    </cfRule>
  </conditionalFormatting>
  <conditionalFormatting sqref="F6:H6">
    <cfRule type="cellIs" dxfId="7" priority="1" operator="equal">
      <formula>"!!odaberite vrstu ulaganja u Opisu Projekta!!"</formula>
    </cfRule>
  </conditionalFormatting>
  <pageMargins left="0.51181102362204722" right="0.51181102362204722" top="0.35433070866141736" bottom="0.35433070866141736" header="0.31496062992125984" footer="0.31496062992125984"/>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E018-57AB-4BA5-8EC4-7B80F71D877A}">
  <sheetPr>
    <pageSetUpPr fitToPage="1"/>
  </sheetPr>
  <dimension ref="A1:T45"/>
  <sheetViews>
    <sheetView view="pageBreakPreview" topLeftCell="A9" zoomScale="55" zoomScaleNormal="85" zoomScaleSheetLayoutView="55" workbookViewId="0">
      <selection activeCell="F38" sqref="F38"/>
    </sheetView>
  </sheetViews>
  <sheetFormatPr defaultColWidth="9.140625" defaultRowHeight="15" x14ac:dyDescent="0.25"/>
  <cols>
    <col min="1" max="1" width="4.42578125" style="37" customWidth="1"/>
    <col min="2" max="2" width="17.140625" style="25" customWidth="1"/>
    <col min="3" max="3" width="20.85546875" style="25" customWidth="1"/>
    <col min="4" max="4" width="9.140625" style="25" customWidth="1"/>
    <col min="5" max="5" width="13.140625" style="25" customWidth="1"/>
    <col min="6" max="6" width="23.42578125" style="25" customWidth="1"/>
    <col min="7" max="7" width="16.28515625" style="25" customWidth="1"/>
    <col min="8" max="8" width="17.140625" style="25" customWidth="1"/>
    <col min="9" max="9" width="21.28515625" style="25" customWidth="1"/>
    <col min="10" max="10" width="24.42578125" style="25" customWidth="1"/>
    <col min="11" max="11" width="20.140625" style="25" customWidth="1"/>
    <col min="12" max="12" width="20.5703125" style="25" customWidth="1"/>
    <col min="13" max="13" width="26.42578125" style="25" customWidth="1"/>
    <col min="14" max="14" width="17.85546875" style="25" customWidth="1"/>
    <col min="15" max="15" width="20.28515625" style="25" customWidth="1"/>
    <col min="16" max="16" width="20.5703125" style="25" customWidth="1"/>
    <col min="17" max="17" width="9.140625" style="25" customWidth="1"/>
    <col min="18" max="18" width="15.42578125" style="25" customWidth="1"/>
    <col min="19" max="19" width="12.5703125" style="25" customWidth="1"/>
    <col min="20" max="26" width="9.140625" style="25" customWidth="1"/>
    <col min="27" max="27" width="6.7109375" style="25" customWidth="1"/>
    <col min="28" max="16384" width="9.140625" style="25"/>
  </cols>
  <sheetData>
    <row r="1" spans="1:20" ht="132.75" customHeight="1" thickBot="1" x14ac:dyDescent="0.5">
      <c r="A1" s="127" t="s">
        <v>112</v>
      </c>
      <c r="B1" s="128"/>
      <c r="C1" s="128"/>
      <c r="D1" s="128"/>
      <c r="E1" s="128"/>
      <c r="F1" s="128"/>
      <c r="G1" s="128"/>
      <c r="H1" s="128"/>
      <c r="I1" s="128"/>
      <c r="J1" s="128"/>
      <c r="K1" s="128"/>
      <c r="L1" s="129"/>
    </row>
    <row r="2" spans="1:20" ht="39.950000000000003" customHeight="1" thickBot="1" x14ac:dyDescent="0.3">
      <c r="A2" s="130" t="s">
        <v>113</v>
      </c>
      <c r="B2" s="131"/>
      <c r="C2" s="131"/>
      <c r="D2" s="131"/>
      <c r="E2" s="131"/>
      <c r="F2" s="131"/>
      <c r="G2" s="131"/>
      <c r="H2" s="131"/>
      <c r="I2" s="131"/>
      <c r="J2" s="131"/>
      <c r="K2" s="131"/>
      <c r="L2" s="132"/>
    </row>
    <row r="3" spans="1:20" ht="30" customHeight="1" thickBot="1" x14ac:dyDescent="0.3">
      <c r="A3" s="319" t="s">
        <v>87</v>
      </c>
      <c r="B3" s="320"/>
      <c r="C3" s="320"/>
      <c r="D3" s="320"/>
      <c r="E3" s="320"/>
      <c r="F3" s="320"/>
      <c r="G3" s="320"/>
      <c r="H3" s="320"/>
      <c r="I3" s="320"/>
      <c r="J3" s="320"/>
      <c r="K3" s="320"/>
      <c r="L3" s="321"/>
      <c r="N3" s="40"/>
      <c r="O3" s="40"/>
      <c r="Q3" s="40"/>
      <c r="R3" s="40"/>
      <c r="S3" s="40"/>
      <c r="T3" s="29"/>
    </row>
    <row r="4" spans="1:20" ht="44.25" customHeight="1" thickBot="1" x14ac:dyDescent="0.3">
      <c r="A4" s="220" t="s">
        <v>117</v>
      </c>
      <c r="B4" s="221"/>
      <c r="C4" s="221"/>
      <c r="D4" s="221"/>
      <c r="E4" s="221"/>
      <c r="F4" s="42" t="s">
        <v>45</v>
      </c>
      <c r="G4" s="42" t="s">
        <v>116</v>
      </c>
      <c r="H4" s="42" t="s">
        <v>115</v>
      </c>
      <c r="I4" s="42" t="s">
        <v>118</v>
      </c>
      <c r="J4" s="222" t="s">
        <v>138</v>
      </c>
      <c r="K4" s="222"/>
      <c r="L4" s="223"/>
      <c r="N4" s="40"/>
      <c r="O4" s="40"/>
      <c r="Q4" s="40"/>
      <c r="R4" s="40"/>
      <c r="S4" s="40"/>
      <c r="T4" s="29"/>
    </row>
    <row r="5" spans="1:20" ht="28.5" customHeight="1" x14ac:dyDescent="0.25">
      <c r="A5" s="43" t="s">
        <v>169</v>
      </c>
      <c r="B5" s="224"/>
      <c r="C5" s="224"/>
      <c r="D5" s="224"/>
      <c r="E5" s="224"/>
      <c r="F5" s="17"/>
      <c r="G5" s="17"/>
      <c r="H5" s="17"/>
      <c r="I5" s="17"/>
      <c r="J5" s="225" t="str">
        <f>IF(I5="Prijavitelj je vlasnik","Nije Primjenjivo",IF(I5="Prijavitelj je suvlasnik","Ostali suvlasnici su suglasni",IF(I5="Prijavitelj nije vlasnik / Prijavitelj je korisnik","Vlasnici/suvlasnici su suglasni / Prijavitelj ima pravo na provedbu projektnih aktivnosti na temelju odgovarajućeg dokumenta","!definirajte vlasništvo građevine!")))</f>
        <v>!definirajte vlasništvo građevine!</v>
      </c>
      <c r="K5" s="225"/>
      <c r="L5" s="226"/>
      <c r="N5" s="40"/>
      <c r="O5" s="40"/>
      <c r="Q5" s="40"/>
      <c r="R5" s="40"/>
      <c r="S5" s="40"/>
      <c r="T5" s="29"/>
    </row>
    <row r="6" spans="1:20" ht="28.5" customHeight="1" x14ac:dyDescent="0.25">
      <c r="A6" s="44" t="s">
        <v>170</v>
      </c>
      <c r="B6" s="227"/>
      <c r="C6" s="227"/>
      <c r="D6" s="227"/>
      <c r="E6" s="227"/>
      <c r="F6" s="18"/>
      <c r="G6" s="18"/>
      <c r="H6" s="18"/>
      <c r="I6" s="19"/>
      <c r="J6" s="278" t="str">
        <f t="shared" ref="J6:J39" si="0">IF(I6="Prijavitelj je vlasnik","Nije Primjenjivo",IF(I6="Prijavitelj je suvlasnik","Ostali suvlasnici su suglasni",IF(I6="Prijavitelj nije vlasnik / Prijavitelj je korisnik","Vlasnici/suvlasnici su suglasni / Prijavitelj ima pravo na provedbu projektnih aktivnosti na temelju odgovarajućeg dokumenta","!definirajte vlasništvo građevine!")))</f>
        <v>!definirajte vlasništvo građevine!</v>
      </c>
      <c r="K6" s="279"/>
      <c r="L6" s="280"/>
      <c r="N6" s="40"/>
      <c r="O6" s="40"/>
      <c r="Q6" s="40"/>
      <c r="R6" s="40"/>
      <c r="S6" s="40"/>
      <c r="T6" s="29"/>
    </row>
    <row r="7" spans="1:20" ht="28.5" customHeight="1" x14ac:dyDescent="0.25">
      <c r="A7" s="44" t="s">
        <v>171</v>
      </c>
      <c r="B7" s="227"/>
      <c r="C7" s="227"/>
      <c r="D7" s="227"/>
      <c r="E7" s="227"/>
      <c r="F7" s="18"/>
      <c r="G7" s="18"/>
      <c r="H7" s="18"/>
      <c r="I7" s="19"/>
      <c r="J7" s="278" t="str">
        <f t="shared" si="0"/>
        <v>!definirajte vlasništvo građevine!</v>
      </c>
      <c r="K7" s="279"/>
      <c r="L7" s="280"/>
      <c r="N7" s="40"/>
      <c r="O7" s="40"/>
      <c r="Q7" s="40"/>
      <c r="R7" s="40"/>
      <c r="S7" s="40"/>
      <c r="T7" s="29"/>
    </row>
    <row r="8" spans="1:20" ht="28.5" customHeight="1" x14ac:dyDescent="0.25">
      <c r="A8" s="44" t="s">
        <v>172</v>
      </c>
      <c r="B8" s="227"/>
      <c r="C8" s="227"/>
      <c r="D8" s="227"/>
      <c r="E8" s="227"/>
      <c r="F8" s="18"/>
      <c r="G8" s="18"/>
      <c r="H8" s="18"/>
      <c r="I8" s="19"/>
      <c r="J8" s="278" t="str">
        <f t="shared" si="0"/>
        <v>!definirajte vlasništvo građevine!</v>
      </c>
      <c r="K8" s="279"/>
      <c r="L8" s="280"/>
      <c r="N8" s="40"/>
      <c r="O8" s="40"/>
      <c r="Q8" s="40"/>
      <c r="R8" s="40"/>
      <c r="S8" s="40"/>
      <c r="T8" s="29"/>
    </row>
    <row r="9" spans="1:20" ht="28.5" customHeight="1" x14ac:dyDescent="0.25">
      <c r="A9" s="44" t="s">
        <v>173</v>
      </c>
      <c r="B9" s="227"/>
      <c r="C9" s="227"/>
      <c r="D9" s="227"/>
      <c r="E9" s="227"/>
      <c r="F9" s="18"/>
      <c r="G9" s="18"/>
      <c r="H9" s="18"/>
      <c r="I9" s="19"/>
      <c r="J9" s="278" t="str">
        <f t="shared" ref="J9:J13" si="1">IF(I9="Prijavitelj je vlasnik","Nije Primjenjivo",IF(I9="Prijavitelj je suvlasnik","Ostali suvlasnici su suglasni",IF(I9="Prijavitelj nije vlasnik / Prijavitelj je korisnik","Vlasnici/suvlasnici su suglasni / Prijavitelj ima pravo na provedbu projektnih aktivnosti na temelju odgovarajućeg dokumenta","!definirajte vlasništvo građevine!")))</f>
        <v>!definirajte vlasništvo građevine!</v>
      </c>
      <c r="K9" s="279"/>
      <c r="L9" s="280"/>
      <c r="N9" s="40"/>
      <c r="O9" s="40"/>
      <c r="Q9" s="40"/>
      <c r="R9" s="40"/>
      <c r="S9" s="40"/>
      <c r="T9" s="29"/>
    </row>
    <row r="10" spans="1:20" ht="28.5" customHeight="1" x14ac:dyDescent="0.25">
      <c r="A10" s="44" t="s">
        <v>174</v>
      </c>
      <c r="B10" s="227"/>
      <c r="C10" s="227"/>
      <c r="D10" s="227"/>
      <c r="E10" s="227"/>
      <c r="F10" s="18"/>
      <c r="G10" s="18"/>
      <c r="H10" s="18"/>
      <c r="I10" s="19"/>
      <c r="J10" s="278" t="str">
        <f t="shared" si="1"/>
        <v>!definirajte vlasništvo građevine!</v>
      </c>
      <c r="K10" s="279"/>
      <c r="L10" s="280"/>
      <c r="N10" s="40"/>
      <c r="O10" s="40"/>
      <c r="Q10" s="40"/>
      <c r="R10" s="40"/>
      <c r="S10" s="40"/>
      <c r="T10" s="29"/>
    </row>
    <row r="11" spans="1:20" ht="28.5" customHeight="1" x14ac:dyDescent="0.25">
      <c r="A11" s="44" t="s">
        <v>175</v>
      </c>
      <c r="B11" s="227"/>
      <c r="C11" s="227"/>
      <c r="D11" s="227"/>
      <c r="E11" s="227"/>
      <c r="F11" s="18"/>
      <c r="G11" s="18"/>
      <c r="H11" s="18"/>
      <c r="I11" s="19"/>
      <c r="J11" s="278" t="str">
        <f t="shared" si="1"/>
        <v>!definirajte vlasništvo građevine!</v>
      </c>
      <c r="K11" s="279"/>
      <c r="L11" s="280"/>
      <c r="N11" s="40"/>
      <c r="O11" s="40"/>
      <c r="Q11" s="40"/>
      <c r="R11" s="40"/>
      <c r="S11" s="40"/>
      <c r="T11" s="29"/>
    </row>
    <row r="12" spans="1:20" ht="28.5" customHeight="1" x14ac:dyDescent="0.25">
      <c r="A12" s="44" t="s">
        <v>176</v>
      </c>
      <c r="B12" s="227"/>
      <c r="C12" s="227"/>
      <c r="D12" s="227"/>
      <c r="E12" s="227"/>
      <c r="F12" s="18"/>
      <c r="G12" s="18"/>
      <c r="H12" s="18"/>
      <c r="I12" s="19"/>
      <c r="J12" s="278" t="str">
        <f t="shared" si="1"/>
        <v>!definirajte vlasništvo građevine!</v>
      </c>
      <c r="K12" s="279"/>
      <c r="L12" s="280"/>
      <c r="N12" s="40"/>
      <c r="O12" s="40"/>
      <c r="Q12" s="40"/>
      <c r="R12" s="40"/>
      <c r="S12" s="40"/>
      <c r="T12" s="29"/>
    </row>
    <row r="13" spans="1:20" ht="28.5" customHeight="1" x14ac:dyDescent="0.25">
      <c r="A13" s="44" t="s">
        <v>177</v>
      </c>
      <c r="B13" s="227"/>
      <c r="C13" s="227"/>
      <c r="D13" s="227"/>
      <c r="E13" s="227"/>
      <c r="F13" s="18"/>
      <c r="G13" s="18"/>
      <c r="H13" s="18"/>
      <c r="I13" s="19"/>
      <c r="J13" s="278" t="str">
        <f t="shared" si="1"/>
        <v>!definirajte vlasništvo građevine!</v>
      </c>
      <c r="K13" s="279"/>
      <c r="L13" s="280"/>
      <c r="N13" s="40"/>
      <c r="O13" s="40"/>
      <c r="Q13" s="40"/>
      <c r="R13" s="40"/>
      <c r="S13" s="40"/>
      <c r="T13" s="29"/>
    </row>
    <row r="14" spans="1:20" ht="28.5" customHeight="1" x14ac:dyDescent="0.25">
      <c r="A14" s="44" t="s">
        <v>178</v>
      </c>
      <c r="B14" s="227"/>
      <c r="C14" s="227"/>
      <c r="D14" s="227"/>
      <c r="E14" s="227"/>
      <c r="F14" s="18"/>
      <c r="G14" s="18"/>
      <c r="H14" s="18"/>
      <c r="I14" s="19"/>
      <c r="J14" s="278" t="str">
        <f t="shared" ref="J14:J27" si="2">IF(I14="Prijavitelj je vlasnik","Nije Primjenjivo",IF(I14="Prijavitelj je suvlasnik","Ostali suvlasnici su suglasni",IF(I14="Prijavitelj nije vlasnik / Prijavitelj je korisnik","Vlasnici/suvlasnici su suglasni / Prijavitelj ima pravo na provedbu projektnih aktivnosti na temelju odgovarajućeg dokumenta","!definirajte vlasništvo građevine!")))</f>
        <v>!definirajte vlasništvo građevine!</v>
      </c>
      <c r="K14" s="279"/>
      <c r="L14" s="280"/>
      <c r="N14" s="40"/>
      <c r="O14" s="40"/>
      <c r="Q14" s="40"/>
      <c r="R14" s="40"/>
      <c r="S14" s="40"/>
      <c r="T14" s="29"/>
    </row>
    <row r="15" spans="1:20" ht="28.5" customHeight="1" x14ac:dyDescent="0.25">
      <c r="A15" s="44" t="s">
        <v>179</v>
      </c>
      <c r="B15" s="227"/>
      <c r="C15" s="227"/>
      <c r="D15" s="227"/>
      <c r="E15" s="227"/>
      <c r="F15" s="18"/>
      <c r="G15" s="18"/>
      <c r="H15" s="18"/>
      <c r="I15" s="19"/>
      <c r="J15" s="278" t="str">
        <f t="shared" si="2"/>
        <v>!definirajte vlasništvo građevine!</v>
      </c>
      <c r="K15" s="279"/>
      <c r="L15" s="280"/>
      <c r="N15" s="40"/>
      <c r="O15" s="40"/>
      <c r="Q15" s="40"/>
      <c r="R15" s="40"/>
      <c r="S15" s="40"/>
      <c r="T15" s="29"/>
    </row>
    <row r="16" spans="1:20" ht="28.5" customHeight="1" x14ac:dyDescent="0.25">
      <c r="A16" s="44" t="s">
        <v>180</v>
      </c>
      <c r="B16" s="227"/>
      <c r="C16" s="227"/>
      <c r="D16" s="227"/>
      <c r="E16" s="227"/>
      <c r="F16" s="18"/>
      <c r="G16" s="18"/>
      <c r="H16" s="18"/>
      <c r="I16" s="19"/>
      <c r="J16" s="278" t="str">
        <f t="shared" si="2"/>
        <v>!definirajte vlasništvo građevine!</v>
      </c>
      <c r="K16" s="279"/>
      <c r="L16" s="280"/>
      <c r="N16" s="40"/>
      <c r="O16" s="40"/>
      <c r="Q16" s="40"/>
      <c r="R16" s="40"/>
      <c r="S16" s="40"/>
      <c r="T16" s="29"/>
    </row>
    <row r="17" spans="1:20" ht="28.5" customHeight="1" x14ac:dyDescent="0.25">
      <c r="A17" s="44" t="s">
        <v>181</v>
      </c>
      <c r="B17" s="227"/>
      <c r="C17" s="227"/>
      <c r="D17" s="227"/>
      <c r="E17" s="227"/>
      <c r="F17" s="18"/>
      <c r="G17" s="18"/>
      <c r="H17" s="18"/>
      <c r="I17" s="19"/>
      <c r="J17" s="278" t="str">
        <f t="shared" si="2"/>
        <v>!definirajte vlasništvo građevine!</v>
      </c>
      <c r="K17" s="279"/>
      <c r="L17" s="280"/>
      <c r="N17" s="40"/>
      <c r="O17" s="40"/>
      <c r="Q17" s="40"/>
      <c r="R17" s="40"/>
      <c r="S17" s="40"/>
      <c r="T17" s="29"/>
    </row>
    <row r="18" spans="1:20" ht="28.5" customHeight="1" x14ac:dyDescent="0.25">
      <c r="A18" s="44" t="s">
        <v>182</v>
      </c>
      <c r="B18" s="227"/>
      <c r="C18" s="227"/>
      <c r="D18" s="227"/>
      <c r="E18" s="227"/>
      <c r="F18" s="18"/>
      <c r="G18" s="18"/>
      <c r="H18" s="18"/>
      <c r="I18" s="19"/>
      <c r="J18" s="278" t="str">
        <f t="shared" si="2"/>
        <v>!definirajte vlasništvo građevine!</v>
      </c>
      <c r="K18" s="279"/>
      <c r="L18" s="280"/>
      <c r="N18" s="40"/>
      <c r="O18" s="40"/>
      <c r="Q18" s="40"/>
      <c r="R18" s="40"/>
      <c r="S18" s="40"/>
      <c r="T18" s="29"/>
    </row>
    <row r="19" spans="1:20" ht="28.5" customHeight="1" x14ac:dyDescent="0.25">
      <c r="A19" s="44" t="s">
        <v>183</v>
      </c>
      <c r="B19" s="227"/>
      <c r="C19" s="227"/>
      <c r="D19" s="227"/>
      <c r="E19" s="227"/>
      <c r="F19" s="18"/>
      <c r="G19" s="18"/>
      <c r="H19" s="18"/>
      <c r="I19" s="19"/>
      <c r="J19" s="278" t="str">
        <f t="shared" si="2"/>
        <v>!definirajte vlasništvo građevine!</v>
      </c>
      <c r="K19" s="279"/>
      <c r="L19" s="280"/>
      <c r="N19" s="40"/>
      <c r="O19" s="40"/>
      <c r="Q19" s="40"/>
      <c r="R19" s="40"/>
      <c r="S19" s="40"/>
      <c r="T19" s="29"/>
    </row>
    <row r="20" spans="1:20" ht="28.5" customHeight="1" x14ac:dyDescent="0.25">
      <c r="A20" s="44" t="s">
        <v>185</v>
      </c>
      <c r="B20" s="227"/>
      <c r="C20" s="227"/>
      <c r="D20" s="227"/>
      <c r="E20" s="227"/>
      <c r="F20" s="18"/>
      <c r="G20" s="18"/>
      <c r="H20" s="18"/>
      <c r="I20" s="19"/>
      <c r="J20" s="278" t="str">
        <f t="shared" si="2"/>
        <v>!definirajte vlasništvo građevine!</v>
      </c>
      <c r="K20" s="279"/>
      <c r="L20" s="280"/>
      <c r="N20" s="40"/>
      <c r="O20" s="40"/>
      <c r="Q20" s="40"/>
      <c r="R20" s="40"/>
      <c r="S20" s="40"/>
      <c r="T20" s="29"/>
    </row>
    <row r="21" spans="1:20" ht="28.5" customHeight="1" x14ac:dyDescent="0.25">
      <c r="A21" s="44" t="s">
        <v>186</v>
      </c>
      <c r="B21" s="227"/>
      <c r="C21" s="227"/>
      <c r="D21" s="227"/>
      <c r="E21" s="227"/>
      <c r="F21" s="18"/>
      <c r="G21" s="18"/>
      <c r="H21" s="18"/>
      <c r="I21" s="19"/>
      <c r="J21" s="278" t="str">
        <f t="shared" si="2"/>
        <v>!definirajte vlasništvo građevine!</v>
      </c>
      <c r="K21" s="279"/>
      <c r="L21" s="280"/>
      <c r="N21" s="40"/>
      <c r="O21" s="40"/>
      <c r="Q21" s="40"/>
      <c r="R21" s="40"/>
      <c r="S21" s="40"/>
      <c r="T21" s="29"/>
    </row>
    <row r="22" spans="1:20" ht="28.5" customHeight="1" x14ac:dyDescent="0.25">
      <c r="A22" s="44" t="s">
        <v>187</v>
      </c>
      <c r="B22" s="227"/>
      <c r="C22" s="227"/>
      <c r="D22" s="227"/>
      <c r="E22" s="227"/>
      <c r="F22" s="18"/>
      <c r="G22" s="18"/>
      <c r="H22" s="18"/>
      <c r="I22" s="19"/>
      <c r="J22" s="278" t="str">
        <f t="shared" si="2"/>
        <v>!definirajte vlasništvo građevine!</v>
      </c>
      <c r="K22" s="279"/>
      <c r="L22" s="280"/>
      <c r="N22" s="40"/>
      <c r="O22" s="40"/>
      <c r="Q22" s="40"/>
      <c r="R22" s="40"/>
      <c r="S22" s="40"/>
      <c r="T22" s="29"/>
    </row>
    <row r="23" spans="1:20" ht="28.5" customHeight="1" x14ac:dyDescent="0.25">
      <c r="A23" s="44" t="s">
        <v>188</v>
      </c>
      <c r="B23" s="227"/>
      <c r="C23" s="227"/>
      <c r="D23" s="227"/>
      <c r="E23" s="227"/>
      <c r="F23" s="18"/>
      <c r="G23" s="18"/>
      <c r="H23" s="18"/>
      <c r="I23" s="19"/>
      <c r="J23" s="278" t="str">
        <f t="shared" si="2"/>
        <v>!definirajte vlasništvo građevine!</v>
      </c>
      <c r="K23" s="279"/>
      <c r="L23" s="280"/>
      <c r="N23" s="40"/>
      <c r="O23" s="40"/>
      <c r="Q23" s="40"/>
      <c r="R23" s="40"/>
      <c r="S23" s="40"/>
      <c r="T23" s="29"/>
    </row>
    <row r="24" spans="1:20" ht="28.5" customHeight="1" x14ac:dyDescent="0.25">
      <c r="A24" s="44" t="s">
        <v>189</v>
      </c>
      <c r="B24" s="227"/>
      <c r="C24" s="227"/>
      <c r="D24" s="227"/>
      <c r="E24" s="227"/>
      <c r="F24" s="18"/>
      <c r="G24" s="18"/>
      <c r="H24" s="18"/>
      <c r="I24" s="19"/>
      <c r="J24" s="278" t="str">
        <f t="shared" si="2"/>
        <v>!definirajte vlasništvo građevine!</v>
      </c>
      <c r="K24" s="279"/>
      <c r="L24" s="280"/>
      <c r="N24" s="40"/>
      <c r="O24" s="40"/>
      <c r="Q24" s="40"/>
      <c r="R24" s="40"/>
      <c r="S24" s="40"/>
      <c r="T24" s="29"/>
    </row>
    <row r="25" spans="1:20" ht="28.5" customHeight="1" x14ac:dyDescent="0.25">
      <c r="A25" s="44" t="s">
        <v>190</v>
      </c>
      <c r="B25" s="227"/>
      <c r="C25" s="227"/>
      <c r="D25" s="227"/>
      <c r="E25" s="227"/>
      <c r="F25" s="18"/>
      <c r="G25" s="18"/>
      <c r="H25" s="18"/>
      <c r="I25" s="19"/>
      <c r="J25" s="278" t="str">
        <f t="shared" si="2"/>
        <v>!definirajte vlasništvo građevine!</v>
      </c>
      <c r="K25" s="279"/>
      <c r="L25" s="280"/>
      <c r="N25" s="40"/>
      <c r="O25" s="40"/>
      <c r="Q25" s="40"/>
      <c r="R25" s="40"/>
      <c r="S25" s="40"/>
      <c r="T25" s="29"/>
    </row>
    <row r="26" spans="1:20" ht="28.5" customHeight="1" x14ac:dyDescent="0.25">
      <c r="A26" s="44" t="s">
        <v>191</v>
      </c>
      <c r="B26" s="227"/>
      <c r="C26" s="227"/>
      <c r="D26" s="227"/>
      <c r="E26" s="227"/>
      <c r="F26" s="18"/>
      <c r="G26" s="18"/>
      <c r="H26" s="18"/>
      <c r="I26" s="19"/>
      <c r="J26" s="278" t="str">
        <f t="shared" si="2"/>
        <v>!definirajte vlasništvo građevine!</v>
      </c>
      <c r="K26" s="279"/>
      <c r="L26" s="280"/>
      <c r="N26" s="40"/>
      <c r="O26" s="40"/>
      <c r="Q26" s="40"/>
      <c r="R26" s="40"/>
      <c r="S26" s="40"/>
      <c r="T26" s="29"/>
    </row>
    <row r="27" spans="1:20" ht="28.5" customHeight="1" x14ac:dyDescent="0.25">
      <c r="A27" s="44" t="s">
        <v>192</v>
      </c>
      <c r="B27" s="227"/>
      <c r="C27" s="227"/>
      <c r="D27" s="227"/>
      <c r="E27" s="227"/>
      <c r="F27" s="18"/>
      <c r="G27" s="18"/>
      <c r="H27" s="18"/>
      <c r="I27" s="19"/>
      <c r="J27" s="278" t="str">
        <f t="shared" si="2"/>
        <v>!definirajte vlasništvo građevine!</v>
      </c>
      <c r="K27" s="279"/>
      <c r="L27" s="280"/>
      <c r="N27" s="40"/>
      <c r="O27" s="40"/>
      <c r="Q27" s="40"/>
      <c r="R27" s="40"/>
      <c r="S27" s="40"/>
      <c r="T27" s="29"/>
    </row>
    <row r="28" spans="1:20" ht="28.5" customHeight="1" x14ac:dyDescent="0.25">
      <c r="A28" s="44" t="s">
        <v>193</v>
      </c>
      <c r="B28" s="227"/>
      <c r="C28" s="227"/>
      <c r="D28" s="227"/>
      <c r="E28" s="227"/>
      <c r="F28" s="18"/>
      <c r="G28" s="18"/>
      <c r="H28" s="18"/>
      <c r="I28" s="19"/>
      <c r="J28" s="278" t="str">
        <f t="shared" ref="J28" si="3">IF(I28="Prijavitelj je vlasnik","Nije Primjenjivo",IF(I28="Prijavitelj je suvlasnik","Ostali suvlasnici su suglasni",IF(I28="Prijavitelj nije vlasnik / Prijavitelj je korisnik","Vlasnici/suvlasnici su suglasni / Prijavitelj ima pravo na provedbu projektnih aktivnosti na temelju odgovarajućeg dokumenta","!definirajte vlasništvo građevine!")))</f>
        <v>!definirajte vlasništvo građevine!</v>
      </c>
      <c r="K28" s="279"/>
      <c r="L28" s="280"/>
      <c r="N28" s="40"/>
      <c r="O28" s="40"/>
      <c r="Q28" s="40"/>
      <c r="R28" s="40"/>
      <c r="S28" s="40"/>
      <c r="T28" s="29"/>
    </row>
    <row r="29" spans="1:20" ht="28.5" customHeight="1" x14ac:dyDescent="0.25">
      <c r="A29" s="44" t="s">
        <v>194</v>
      </c>
      <c r="B29" s="227"/>
      <c r="C29" s="227"/>
      <c r="D29" s="227"/>
      <c r="E29" s="227"/>
      <c r="F29" s="18"/>
      <c r="G29" s="18"/>
      <c r="H29" s="18"/>
      <c r="I29" s="19"/>
      <c r="J29" s="278" t="str">
        <f t="shared" si="0"/>
        <v>!definirajte vlasništvo građevine!</v>
      </c>
      <c r="K29" s="279"/>
      <c r="L29" s="280"/>
      <c r="N29" s="40"/>
      <c r="O29" s="40"/>
      <c r="Q29" s="40"/>
      <c r="R29" s="40"/>
      <c r="S29" s="40"/>
      <c r="T29" s="29"/>
    </row>
    <row r="30" spans="1:20" ht="28.5" customHeight="1" x14ac:dyDescent="0.25">
      <c r="A30" s="44" t="s">
        <v>195</v>
      </c>
      <c r="B30" s="227"/>
      <c r="C30" s="227"/>
      <c r="D30" s="227"/>
      <c r="E30" s="227"/>
      <c r="F30" s="18"/>
      <c r="G30" s="18"/>
      <c r="H30" s="18"/>
      <c r="I30" s="19"/>
      <c r="J30" s="278" t="str">
        <f t="shared" si="0"/>
        <v>!definirajte vlasništvo građevine!</v>
      </c>
      <c r="K30" s="279"/>
      <c r="L30" s="280"/>
      <c r="N30" s="40"/>
      <c r="O30" s="40"/>
      <c r="Q30" s="40"/>
      <c r="R30" s="40"/>
      <c r="S30" s="40"/>
      <c r="T30" s="29"/>
    </row>
    <row r="31" spans="1:20" ht="28.5" customHeight="1" x14ac:dyDescent="0.25">
      <c r="A31" s="44" t="s">
        <v>196</v>
      </c>
      <c r="B31" s="227"/>
      <c r="C31" s="227"/>
      <c r="D31" s="227"/>
      <c r="E31" s="227"/>
      <c r="F31" s="18"/>
      <c r="G31" s="18"/>
      <c r="H31" s="18"/>
      <c r="I31" s="19"/>
      <c r="J31" s="278" t="str">
        <f t="shared" si="0"/>
        <v>!definirajte vlasništvo građevine!</v>
      </c>
      <c r="K31" s="279"/>
      <c r="L31" s="280"/>
      <c r="N31" s="40"/>
      <c r="O31" s="40"/>
      <c r="Q31" s="40"/>
      <c r="R31" s="40"/>
      <c r="S31" s="40"/>
      <c r="T31" s="29"/>
    </row>
    <row r="32" spans="1:20" ht="28.5" customHeight="1" x14ac:dyDescent="0.25">
      <c r="A32" s="44" t="s">
        <v>197</v>
      </c>
      <c r="B32" s="227"/>
      <c r="C32" s="227"/>
      <c r="D32" s="227"/>
      <c r="E32" s="227"/>
      <c r="F32" s="18"/>
      <c r="G32" s="18"/>
      <c r="H32" s="18"/>
      <c r="I32" s="19"/>
      <c r="J32" s="278" t="str">
        <f t="shared" si="0"/>
        <v>!definirajte vlasništvo građevine!</v>
      </c>
      <c r="K32" s="279"/>
      <c r="L32" s="280"/>
      <c r="N32" s="40"/>
      <c r="O32" s="40"/>
      <c r="Q32" s="40"/>
      <c r="R32" s="40"/>
      <c r="S32" s="40"/>
      <c r="T32" s="29"/>
    </row>
    <row r="33" spans="1:20" ht="28.5" customHeight="1" x14ac:dyDescent="0.25">
      <c r="A33" s="44" t="s">
        <v>198</v>
      </c>
      <c r="B33" s="227"/>
      <c r="C33" s="227"/>
      <c r="D33" s="227"/>
      <c r="E33" s="227"/>
      <c r="F33" s="18"/>
      <c r="G33" s="18"/>
      <c r="H33" s="18"/>
      <c r="I33" s="19"/>
      <c r="J33" s="278" t="str">
        <f t="shared" si="0"/>
        <v>!definirajte vlasništvo građevine!</v>
      </c>
      <c r="K33" s="279"/>
      <c r="L33" s="280"/>
      <c r="N33" s="40"/>
      <c r="O33" s="40"/>
      <c r="Q33" s="40"/>
      <c r="R33" s="40"/>
      <c r="S33" s="40"/>
      <c r="T33" s="29"/>
    </row>
    <row r="34" spans="1:20" ht="28.5" customHeight="1" x14ac:dyDescent="0.25">
      <c r="A34" s="44" t="s">
        <v>199</v>
      </c>
      <c r="B34" s="227"/>
      <c r="C34" s="227"/>
      <c r="D34" s="227"/>
      <c r="E34" s="227"/>
      <c r="F34" s="18"/>
      <c r="G34" s="18"/>
      <c r="H34" s="18"/>
      <c r="I34" s="19"/>
      <c r="J34" s="278" t="str">
        <f t="shared" si="0"/>
        <v>!definirajte vlasništvo građevine!</v>
      </c>
      <c r="K34" s="279"/>
      <c r="L34" s="280"/>
      <c r="N34" s="40"/>
      <c r="O34" s="40"/>
      <c r="Q34" s="40"/>
      <c r="R34" s="40"/>
      <c r="S34" s="40"/>
      <c r="T34" s="29"/>
    </row>
    <row r="35" spans="1:20" ht="28.5" customHeight="1" x14ac:dyDescent="0.25">
      <c r="A35" s="44" t="s">
        <v>200</v>
      </c>
      <c r="B35" s="227"/>
      <c r="C35" s="227"/>
      <c r="D35" s="227"/>
      <c r="E35" s="227"/>
      <c r="F35" s="18"/>
      <c r="G35" s="18"/>
      <c r="H35" s="18"/>
      <c r="I35" s="19"/>
      <c r="J35" s="278" t="str">
        <f t="shared" si="0"/>
        <v>!definirajte vlasništvo građevine!</v>
      </c>
      <c r="K35" s="279"/>
      <c r="L35" s="280"/>
      <c r="N35" s="40"/>
      <c r="O35" s="40"/>
      <c r="Q35" s="40"/>
      <c r="R35" s="40"/>
      <c r="S35" s="40"/>
      <c r="T35" s="29"/>
    </row>
    <row r="36" spans="1:20" ht="28.5" customHeight="1" x14ac:dyDescent="0.25">
      <c r="A36" s="44" t="s">
        <v>201</v>
      </c>
      <c r="B36" s="227"/>
      <c r="C36" s="227"/>
      <c r="D36" s="227"/>
      <c r="E36" s="227"/>
      <c r="F36" s="18"/>
      <c r="G36" s="18"/>
      <c r="H36" s="18"/>
      <c r="I36" s="19"/>
      <c r="J36" s="278" t="str">
        <f t="shared" si="0"/>
        <v>!definirajte vlasništvo građevine!</v>
      </c>
      <c r="K36" s="279"/>
      <c r="L36" s="280"/>
      <c r="N36" s="40"/>
      <c r="O36" s="40"/>
      <c r="Q36" s="40"/>
      <c r="R36" s="40"/>
      <c r="S36" s="40"/>
      <c r="T36" s="29"/>
    </row>
    <row r="37" spans="1:20" ht="28.5" customHeight="1" x14ac:dyDescent="0.25">
      <c r="A37" s="44" t="s">
        <v>202</v>
      </c>
      <c r="B37" s="227"/>
      <c r="C37" s="227"/>
      <c r="D37" s="227"/>
      <c r="E37" s="227"/>
      <c r="F37" s="18"/>
      <c r="G37" s="18"/>
      <c r="H37" s="18"/>
      <c r="I37" s="19"/>
      <c r="J37" s="278" t="str">
        <f t="shared" si="0"/>
        <v>!definirajte vlasništvo građevine!</v>
      </c>
      <c r="K37" s="279"/>
      <c r="L37" s="280"/>
      <c r="N37" s="40"/>
      <c r="O37" s="40"/>
      <c r="Q37" s="40"/>
      <c r="R37" s="40"/>
      <c r="S37" s="40"/>
      <c r="T37" s="29"/>
    </row>
    <row r="38" spans="1:20" ht="28.5" customHeight="1" x14ac:dyDescent="0.25">
      <c r="A38" s="44" t="s">
        <v>203</v>
      </c>
      <c r="B38" s="227"/>
      <c r="C38" s="227"/>
      <c r="D38" s="227"/>
      <c r="E38" s="227"/>
      <c r="F38" s="18"/>
      <c r="G38" s="18"/>
      <c r="H38" s="18"/>
      <c r="I38" s="19"/>
      <c r="J38" s="278" t="str">
        <f t="shared" si="0"/>
        <v>!definirajte vlasništvo građevine!</v>
      </c>
      <c r="K38" s="279"/>
      <c r="L38" s="280"/>
      <c r="N38" s="40"/>
      <c r="O38" s="40"/>
      <c r="Q38" s="40"/>
      <c r="R38" s="40"/>
      <c r="S38" s="40"/>
      <c r="T38" s="29"/>
    </row>
    <row r="39" spans="1:20" ht="28.5" customHeight="1" thickBot="1" x14ac:dyDescent="0.3">
      <c r="A39" s="44" t="s">
        <v>204</v>
      </c>
      <c r="B39" s="123"/>
      <c r="C39" s="123"/>
      <c r="D39" s="123"/>
      <c r="E39" s="123"/>
      <c r="F39" s="314"/>
      <c r="G39" s="314"/>
      <c r="H39" s="314"/>
      <c r="I39" s="315"/>
      <c r="J39" s="316" t="str">
        <f t="shared" si="0"/>
        <v>!definirajte vlasništvo građevine!</v>
      </c>
      <c r="K39" s="317"/>
      <c r="L39" s="318"/>
      <c r="N39" s="40"/>
      <c r="O39" s="40"/>
      <c r="Q39" s="40"/>
      <c r="R39" s="40"/>
      <c r="S39" s="40"/>
      <c r="T39" s="29"/>
    </row>
    <row r="40" spans="1:20" ht="24.95" customHeight="1" x14ac:dyDescent="0.25">
      <c r="A40" s="196" t="s">
        <v>184</v>
      </c>
      <c r="B40" s="197"/>
      <c r="C40" s="197"/>
      <c r="D40" s="197"/>
      <c r="E40" s="197"/>
      <c r="F40" s="197"/>
      <c r="G40" s="197"/>
      <c r="H40" s="197"/>
      <c r="I40" s="197"/>
      <c r="J40" s="197"/>
      <c r="K40" s="197"/>
      <c r="L40" s="198"/>
      <c r="M40" s="40"/>
      <c r="N40" s="40"/>
      <c r="O40" s="40"/>
      <c r="Q40" s="40"/>
      <c r="R40" s="40"/>
      <c r="S40" s="40"/>
      <c r="T40" s="29"/>
    </row>
    <row r="41" spans="1:20" ht="24.95" customHeight="1" x14ac:dyDescent="0.25">
      <c r="A41" s="199"/>
      <c r="B41" s="200"/>
      <c r="C41" s="200"/>
      <c r="D41" s="200"/>
      <c r="E41" s="200"/>
      <c r="F41" s="200"/>
      <c r="G41" s="200"/>
      <c r="H41" s="200"/>
      <c r="I41" s="200"/>
      <c r="J41" s="200"/>
      <c r="K41" s="200"/>
      <c r="L41" s="201"/>
      <c r="M41" s="40"/>
      <c r="N41" s="40"/>
      <c r="O41" s="40"/>
      <c r="Q41" s="40"/>
      <c r="R41" s="40"/>
      <c r="S41" s="40"/>
      <c r="T41" s="29"/>
    </row>
    <row r="42" spans="1:20" ht="24.95" customHeight="1" x14ac:dyDescent="0.25">
      <c r="A42" s="199"/>
      <c r="B42" s="200"/>
      <c r="C42" s="200"/>
      <c r="D42" s="200"/>
      <c r="E42" s="200"/>
      <c r="F42" s="200"/>
      <c r="G42" s="200"/>
      <c r="H42" s="200"/>
      <c r="I42" s="200"/>
      <c r="J42" s="200"/>
      <c r="K42" s="200"/>
      <c r="L42" s="201"/>
      <c r="M42" s="40"/>
      <c r="N42" s="40"/>
      <c r="O42" s="40"/>
      <c r="Q42" s="40"/>
      <c r="R42" s="40"/>
      <c r="S42" s="40"/>
      <c r="T42" s="29"/>
    </row>
    <row r="43" spans="1:20" ht="24.95" customHeight="1" x14ac:dyDescent="0.25">
      <c r="A43" s="199"/>
      <c r="B43" s="200"/>
      <c r="C43" s="200"/>
      <c r="D43" s="200"/>
      <c r="E43" s="200"/>
      <c r="F43" s="200"/>
      <c r="G43" s="200"/>
      <c r="H43" s="200"/>
      <c r="I43" s="200"/>
      <c r="J43" s="200"/>
      <c r="K43" s="200"/>
      <c r="L43" s="201"/>
      <c r="M43" s="40"/>
      <c r="N43" s="40"/>
      <c r="O43" s="40"/>
      <c r="Q43" s="40"/>
      <c r="R43" s="40"/>
      <c r="S43" s="40"/>
      <c r="T43" s="29"/>
    </row>
    <row r="44" spans="1:20" ht="18.75" customHeight="1" x14ac:dyDescent="0.25">
      <c r="A44" s="199"/>
      <c r="B44" s="200"/>
      <c r="C44" s="200"/>
      <c r="D44" s="200"/>
      <c r="E44" s="200"/>
      <c r="F44" s="200"/>
      <c r="G44" s="200"/>
      <c r="H44" s="200"/>
      <c r="I44" s="200"/>
      <c r="J44" s="200"/>
      <c r="K44" s="200"/>
      <c r="L44" s="201"/>
      <c r="M44" s="40"/>
      <c r="N44" s="40"/>
      <c r="O44" s="40"/>
      <c r="Q44" s="40"/>
      <c r="R44" s="40"/>
      <c r="S44" s="40"/>
      <c r="T44" s="29"/>
    </row>
    <row r="45" spans="1:20" ht="22.5" customHeight="1" thickBot="1" x14ac:dyDescent="0.3">
      <c r="A45" s="202"/>
      <c r="B45" s="203"/>
      <c r="C45" s="203"/>
      <c r="D45" s="203"/>
      <c r="E45" s="203"/>
      <c r="F45" s="203"/>
      <c r="G45" s="203"/>
      <c r="H45" s="203"/>
      <c r="I45" s="203"/>
      <c r="J45" s="203"/>
      <c r="K45" s="203"/>
      <c r="L45" s="204"/>
      <c r="M45" s="40"/>
      <c r="N45" s="40"/>
      <c r="O45" s="40"/>
      <c r="Q45" s="40"/>
      <c r="R45" s="40"/>
      <c r="S45" s="40"/>
      <c r="T45" s="29"/>
    </row>
  </sheetData>
  <sheetProtection algorithmName="SHA-512" hashValue="vb64BCiDwagRDqNyvO+trsZnp0Csw2aZ3A7+8UvypxzKtj9rXjD/JgbaccXFiQdLA8qGy8W/lZZ7owx3JL1EjA==" saltValue="I64mg4tBB7NcGtiwAxtUvg==" spinCount="100000" sheet="1" objects="1" scenarios="1"/>
  <mergeCells count="76">
    <mergeCell ref="B28:E28"/>
    <mergeCell ref="J28:L28"/>
    <mergeCell ref="J21:L21"/>
    <mergeCell ref="B22:E22"/>
    <mergeCell ref="J22:L22"/>
    <mergeCell ref="B23:E23"/>
    <mergeCell ref="J23:L23"/>
    <mergeCell ref="B24:E24"/>
    <mergeCell ref="J24:L24"/>
    <mergeCell ref="B17:E17"/>
    <mergeCell ref="J17:L17"/>
    <mergeCell ref="B18:E18"/>
    <mergeCell ref="J18:L18"/>
    <mergeCell ref="B19:E19"/>
    <mergeCell ref="J19:L19"/>
    <mergeCell ref="B14:E14"/>
    <mergeCell ref="J14:L14"/>
    <mergeCell ref="B15:E15"/>
    <mergeCell ref="J15:L15"/>
    <mergeCell ref="B16:E16"/>
    <mergeCell ref="J16:L16"/>
    <mergeCell ref="A40:L45"/>
    <mergeCell ref="B9:E9"/>
    <mergeCell ref="J9:L9"/>
    <mergeCell ref="B10:E10"/>
    <mergeCell ref="J10:L10"/>
    <mergeCell ref="B11:E11"/>
    <mergeCell ref="J11:L11"/>
    <mergeCell ref="B26:E26"/>
    <mergeCell ref="J26:L26"/>
    <mergeCell ref="B27:E27"/>
    <mergeCell ref="J27:L27"/>
    <mergeCell ref="B25:E25"/>
    <mergeCell ref="J25:L25"/>
    <mergeCell ref="B20:E20"/>
    <mergeCell ref="J20:L20"/>
    <mergeCell ref="B21:E21"/>
    <mergeCell ref="B37:E37"/>
    <mergeCell ref="J37:L37"/>
    <mergeCell ref="B38:E38"/>
    <mergeCell ref="J38:L38"/>
    <mergeCell ref="B39:E39"/>
    <mergeCell ref="J39:L39"/>
    <mergeCell ref="B34:E34"/>
    <mergeCell ref="J34:L34"/>
    <mergeCell ref="B35:E35"/>
    <mergeCell ref="J35:L35"/>
    <mergeCell ref="B36:E36"/>
    <mergeCell ref="J36:L36"/>
    <mergeCell ref="B31:E31"/>
    <mergeCell ref="J31:L31"/>
    <mergeCell ref="B32:E32"/>
    <mergeCell ref="J32:L32"/>
    <mergeCell ref="B33:E33"/>
    <mergeCell ref="J33:L33"/>
    <mergeCell ref="B8:E8"/>
    <mergeCell ref="J8:L8"/>
    <mergeCell ref="B29:E29"/>
    <mergeCell ref="J29:L29"/>
    <mergeCell ref="B30:E30"/>
    <mergeCell ref="J30:L30"/>
    <mergeCell ref="B12:E12"/>
    <mergeCell ref="J12:L12"/>
    <mergeCell ref="B13:E13"/>
    <mergeCell ref="J13:L13"/>
    <mergeCell ref="B5:E5"/>
    <mergeCell ref="J5:L5"/>
    <mergeCell ref="B6:E6"/>
    <mergeCell ref="J6:L6"/>
    <mergeCell ref="B7:E7"/>
    <mergeCell ref="J7:L7"/>
    <mergeCell ref="A4:E4"/>
    <mergeCell ref="J4:L4"/>
    <mergeCell ref="A3:L3"/>
    <mergeCell ref="A1:L1"/>
    <mergeCell ref="A2:L2"/>
  </mergeCells>
  <phoneticPr fontId="2" type="noConversion"/>
  <conditionalFormatting sqref="M40:M45">
    <cfRule type="notContainsBlanks" dxfId="6" priority="7">
      <formula>LEN(TRIM(M40))&gt;0</formula>
    </cfRule>
  </conditionalFormatting>
  <conditionalFormatting sqref="J5:L39">
    <cfRule type="containsText" dxfId="5" priority="6" operator="containsText" text="!definirajte vlasništvo građevine!">
      <formula>NOT(ISERROR(SEARCH("!definirajte vlasništvo građevine!",J5)))</formula>
    </cfRule>
  </conditionalFormatting>
  <pageMargins left="0.51181102362204722" right="0.51181102362204722" top="0.35433070866141736" bottom="0.35433070866141736" header="0.31496062992125984" footer="0.31496062992125984"/>
  <pageSetup paperSize="9" scale="65" fitToHeight="0" orientation="landscape" r:id="rId1"/>
  <rowBreaks count="1" manualBreakCount="1">
    <brk id="23"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pozorenje" error="Odabrati vrijednost iz padajućeg izbornika" xr:uid="{C70E7988-039C-4610-A51D-891BDA75B6BF}">
          <x14:formula1>
            <xm:f>sys!$F$1:$F$3</xm:f>
          </x14:formula1>
          <xm:sqref>I5:I39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Props1.xml><?xml version="1.0" encoding="utf-8"?>
<ds:datastoreItem xmlns:ds="http://schemas.openxmlformats.org/officeDocument/2006/customXml" ds:itemID="{4EDA7E50-9685-413F-B316-0679954DE7C7}">
  <ds:schemaRefs>
    <ds:schemaRef ds:uri="http://schemas.microsoft.com/DataMashup"/>
  </ds:schemaRefs>
</ds:datastoreItem>
</file>

<file path=customXml/itemProps2.xml><?xml version="1.0" encoding="utf-8"?>
<ds:datastoreItem xmlns:ds="http://schemas.openxmlformats.org/officeDocument/2006/customXml" ds:itemID="{5D484092-7671-4517-ACA9-F4A675C422B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4</vt:i4>
      </vt:variant>
    </vt:vector>
  </HeadingPairs>
  <TitlesOfParts>
    <vt:vector size="9" baseType="lpstr">
      <vt:lpstr>sys</vt:lpstr>
      <vt:lpstr>Osnovni podaci</vt:lpstr>
      <vt:lpstr>Opis Projekta</vt:lpstr>
      <vt:lpstr>Troškovnik provedbe Projekta</vt:lpstr>
      <vt:lpstr>Dodatna lista građevina</vt:lpstr>
      <vt:lpstr>'Dodatna lista građevina'!Podrucje_ispisa</vt:lpstr>
      <vt:lpstr>'Opis Projekta'!Podrucje_ispisa</vt:lpstr>
      <vt:lpstr>'Osnovni podaci'!Podrucje_ispisa</vt:lpstr>
      <vt:lpstr>'Troškovnik provedbe Projekta'!Podrucje_ispisa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Jasmin Mekanović</cp:lastModifiedBy>
  <cp:lastPrinted>2023-05-22T11:02:04Z</cp:lastPrinted>
  <dcterms:created xsi:type="dcterms:W3CDTF">2021-12-10T15:26:39Z</dcterms:created>
  <dcterms:modified xsi:type="dcterms:W3CDTF">2023-05-22T11:26:26Z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0293af6b-6c05-41be-8760-bc9ea8b1f154</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ies>
</file>